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Титул. лист " sheetId="17" r:id="rId1"/>
    <sheet name="Раздел 1 " sheetId="5" r:id="rId2"/>
    <sheet name="Раздел 2" sheetId="4" r:id="rId3"/>
    <sheet name="1" sheetId="6" r:id="rId4"/>
    <sheet name="2" sheetId="7" r:id="rId5"/>
    <sheet name="3" sheetId="9" r:id="rId6"/>
    <sheet name="4 (2)" sheetId="19" r:id="rId7"/>
    <sheet name="4" sheetId="10" r:id="rId8"/>
    <sheet name="5" sheetId="13" r:id="rId9"/>
    <sheet name="6" sheetId="14" r:id="rId10"/>
    <sheet name="7" sheetId="16" r:id="rId11"/>
    <sheet name="6 (2)" sheetId="18" r:id="rId12"/>
    <sheet name="Лист1" sheetId="20" r:id="rId13"/>
  </sheets>
  <calcPr calcId="162913"/>
</workbook>
</file>

<file path=xl/calcChain.xml><?xml version="1.0" encoding="utf-8"?>
<calcChain xmlns="http://schemas.openxmlformats.org/spreadsheetml/2006/main">
  <c r="I49" i="5" l="1"/>
  <c r="I20" i="5" l="1"/>
  <c r="I73" i="5" l="1"/>
  <c r="I18" i="4" s="1"/>
  <c r="AO23" i="14" l="1"/>
  <c r="I129" i="5"/>
  <c r="I114" i="5"/>
  <c r="I60" i="5" l="1"/>
  <c r="H9" i="16" l="1"/>
  <c r="AO19" i="18"/>
  <c r="Q11" i="19"/>
  <c r="Q12" i="19"/>
  <c r="P11" i="19"/>
  <c r="P12" i="19"/>
  <c r="P13" i="19"/>
  <c r="J73" i="5" l="1"/>
  <c r="J18" i="4" s="1"/>
  <c r="K73" i="5" l="1"/>
  <c r="K18" i="4" s="1"/>
  <c r="J102" i="5"/>
  <c r="J96" i="5" s="1"/>
  <c r="J32" i="4" l="1"/>
  <c r="J34" i="4" s="1"/>
  <c r="I138" i="5"/>
  <c r="I36" i="5"/>
  <c r="I32" i="5" l="1"/>
  <c r="I22" i="4" l="1"/>
  <c r="CM37" i="13" l="1"/>
  <c r="CM16" i="13"/>
  <c r="CM50" i="13" l="1"/>
  <c r="CM29" i="13"/>
  <c r="AO20" i="18"/>
  <c r="EO20" i="18" s="1"/>
  <c r="AO18" i="18"/>
  <c r="EO18" i="18" s="1"/>
  <c r="AO20" i="14"/>
  <c r="EO20" i="14" s="1"/>
  <c r="AO21" i="14"/>
  <c r="EO21" i="14" s="1"/>
  <c r="AO19" i="14"/>
  <c r="EO19" i="14" s="1"/>
  <c r="K49" i="5"/>
  <c r="J89" i="5"/>
  <c r="K89" i="5"/>
  <c r="I89" i="5"/>
  <c r="J49" i="5"/>
  <c r="I17" i="5"/>
  <c r="J17" i="5"/>
  <c r="K17" i="5"/>
  <c r="CJ142" i="13" l="1"/>
  <c r="I123" i="5"/>
  <c r="I112" i="5" s="1"/>
  <c r="I28" i="5"/>
  <c r="I16" i="5" s="1"/>
  <c r="Q15" i="19" l="1"/>
  <c r="P15" i="19"/>
  <c r="U14" i="19"/>
  <c r="T14" i="19"/>
  <c r="Q21" i="19"/>
  <c r="Q20" i="19"/>
  <c r="Q19" i="19"/>
  <c r="Q17" i="19"/>
  <c r="Q16" i="19"/>
  <c r="T21" i="19"/>
  <c r="R21" i="19"/>
  <c r="T20" i="19"/>
  <c r="R20" i="19"/>
  <c r="U19" i="19"/>
  <c r="T19" i="19"/>
  <c r="S19" i="19"/>
  <c r="R19" i="19"/>
  <c r="U18" i="19"/>
  <c r="T18" i="19"/>
  <c r="S18" i="19"/>
  <c r="R18" i="19"/>
  <c r="Q18" i="19"/>
  <c r="U17" i="19"/>
  <c r="T17" i="19"/>
  <c r="S17" i="19"/>
  <c r="R17" i="19"/>
  <c r="U16" i="19"/>
  <c r="T16" i="19"/>
  <c r="S16" i="19"/>
  <c r="R16" i="19"/>
  <c r="T15" i="19"/>
  <c r="R15" i="19"/>
  <c r="S14" i="19"/>
  <c r="R14" i="19"/>
  <c r="Q14" i="19"/>
  <c r="P14" i="19"/>
  <c r="U13" i="19"/>
  <c r="T13" i="19"/>
  <c r="S13" i="19"/>
  <c r="R13" i="19"/>
  <c r="Q13" i="19"/>
  <c r="U10" i="19"/>
  <c r="T10" i="19"/>
  <c r="S10" i="19"/>
  <c r="R10" i="19"/>
  <c r="Q10" i="19"/>
  <c r="P10" i="19"/>
  <c r="U9" i="19"/>
  <c r="T9" i="19"/>
  <c r="S9" i="19"/>
  <c r="R9" i="19"/>
  <c r="Q9" i="19"/>
  <c r="P9" i="19"/>
  <c r="U8" i="19"/>
  <c r="T8" i="19"/>
  <c r="S8" i="19"/>
  <c r="R8" i="19"/>
  <c r="U7" i="19"/>
  <c r="T7" i="19"/>
  <c r="S7" i="19"/>
  <c r="R7" i="19"/>
  <c r="U6" i="19"/>
  <c r="T6" i="19"/>
  <c r="S6" i="19"/>
  <c r="R6" i="19"/>
  <c r="Q22" i="19" l="1"/>
  <c r="P22" i="19"/>
  <c r="T22" i="19"/>
  <c r="U22" i="19"/>
  <c r="S22" i="19"/>
  <c r="R22" i="19"/>
  <c r="J28" i="5" l="1"/>
  <c r="J129" i="5"/>
  <c r="J123" i="5" s="1"/>
  <c r="J112" i="5" s="1"/>
  <c r="D8" i="9" l="1"/>
  <c r="E8" i="9"/>
  <c r="C8" i="9"/>
  <c r="C14" i="9" s="1"/>
  <c r="J82" i="5" l="1"/>
  <c r="K102" i="5"/>
  <c r="K28" i="5"/>
  <c r="J36" i="5"/>
  <c r="K36" i="5"/>
  <c r="J20" i="5"/>
  <c r="K20" i="5"/>
  <c r="K96" i="5" l="1"/>
  <c r="K82" i="5" s="1"/>
  <c r="K32" i="4"/>
  <c r="J16" i="5"/>
  <c r="CJ131" i="13"/>
  <c r="CJ112" i="13"/>
  <c r="CJ88" i="13"/>
  <c r="CL80" i="13"/>
  <c r="CE64" i="13"/>
  <c r="CE10" i="13"/>
  <c r="E14" i="9"/>
  <c r="D14" i="9"/>
  <c r="J30" i="4" l="1"/>
  <c r="K30" i="4"/>
  <c r="J20" i="4"/>
  <c r="K20" i="4"/>
  <c r="I20" i="4"/>
  <c r="I102" i="5" l="1"/>
  <c r="I32" i="4" s="1"/>
  <c r="I34" i="4" s="1"/>
  <c r="I36" i="4" l="1"/>
  <c r="I96" i="5"/>
  <c r="I82" i="5" s="1"/>
  <c r="I67" i="5"/>
  <c r="I47" i="5" s="1"/>
  <c r="I46" i="5" s="1"/>
  <c r="K67" i="5"/>
  <c r="K47" i="5" s="1"/>
  <c r="K46" i="5" s="1"/>
  <c r="K34" i="4"/>
  <c r="K38" i="4" s="1"/>
  <c r="J67" i="5"/>
  <c r="J47" i="5" s="1"/>
  <c r="J46" i="5" s="1"/>
  <c r="I16" i="4" l="1"/>
  <c r="I30" i="4"/>
  <c r="J16" i="4"/>
  <c r="J14" i="4" s="1"/>
  <c r="K16" i="4"/>
  <c r="K14" i="4" s="1"/>
  <c r="K10" i="4" s="1"/>
  <c r="K16" i="5"/>
  <c r="I14" i="4" l="1"/>
  <c r="J10" i="4"/>
  <c r="I10" i="4"/>
</calcChain>
</file>

<file path=xl/sharedStrings.xml><?xml version="1.0" encoding="utf-8"?>
<sst xmlns="http://schemas.openxmlformats.org/spreadsheetml/2006/main" count="1031" uniqueCount="470">
  <si>
    <t>Раздел 1. Поступления и выплаты</t>
  </si>
  <si>
    <t>Наименование показателя</t>
  </si>
  <si>
    <t>Сумма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</si>
  <si>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</si>
  <si>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</si>
  <si>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</si>
  <si>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</si>
  <si>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</si>
  <si>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</si>
  <si>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</si>
  <si>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</si>
  <si>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</si>
  <si>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</si>
  <si>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целевые субсидии</t>
  </si>
  <si>
    <t>субсидии на осуществление капитальных вложений</t>
  </si>
  <si>
    <t>прочие поступления,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</si>
  <si>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</si>
  <si>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</si>
  <si>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</si>
  <si>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</si>
  <si>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</si>
  <si>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</si>
  <si>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</si>
  <si>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</si>
  <si>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социальные и иные выплаты населению, всего</t>
  </si>
  <si>
    <t>пособия, компенсации и иные социальные выплаты гражданам, кроме публичных нормативных обязательств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</si>
  <si>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</si>
  <si>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</si>
  <si>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</si>
  <si>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</si>
  <si>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</si>
  <si>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</si>
  <si>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</si>
  <si>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</si>
  <si>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</si>
  <si>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</si>
  <si>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</si>
  <si>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</si>
  <si>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</si>
  <si>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</si>
  <si>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</si>
  <si>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</si>
  <si>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</si>
  <si>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Раздел 2. Сведения по выплатам на закупки товаров, работ, услуг</t>
  </si>
  <si>
    <t>N п/п</t>
  </si>
  <si>
    <t>Выплаты на закупку товаров, работ, услуг, всего</t>
  </si>
  <si>
    <t>1.1.</t>
  </si>
  <si>
    <t>1.2.</t>
  </si>
  <si>
    <t>за счет субсидий, предоставляемых на финансовое обеспечение выполнения государственного (муниципального) задания</t>
  </si>
  <si>
    <t>в соответствии с Федеральным законом N 44-ФЗ</t>
  </si>
  <si>
    <t>в соответствии с Федеральным законом N 223-ФЗ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</si>
  <si>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</si>
  <si>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за счет субсидий, предоставляемых на осуществление капитальных вложений</t>
  </si>
  <si>
    <t>за счет прочих источников финансового обеспечения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</si>
  <si>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</si>
  <si>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</si>
  <si>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</si>
  <si>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</si>
  <si>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</si>
  <si>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Руководитель учреждения</t>
  </si>
  <si>
    <t>(должность)</t>
  </si>
  <si>
    <t>(подпись)</t>
  </si>
  <si>
    <t>(расшифровка подписи)</t>
  </si>
  <si>
    <t>Исполнитель</t>
  </si>
  <si>
    <t>(телефон)</t>
  </si>
  <si>
    <t>0001</t>
  </si>
  <si>
    <t>0002</t>
  </si>
  <si>
    <t xml:space="preserve"> КВФО 4</t>
  </si>
  <si>
    <t>КВФО 2</t>
  </si>
  <si>
    <t>КВФО 5</t>
  </si>
  <si>
    <t>Расходы:                          КВФО 2</t>
  </si>
  <si>
    <t>Расходы:                          КВФО 5</t>
  </si>
  <si>
    <t>Код строки</t>
  </si>
  <si>
    <t>Код бюджетной классификации РФ</t>
  </si>
  <si>
    <t>текущий финансовый год</t>
  </si>
  <si>
    <t>первый год планового периода</t>
  </si>
  <si>
    <t>второй  год планового периода</t>
  </si>
  <si>
    <t>за пределами  планового периода</t>
  </si>
  <si>
    <t>Коды строк</t>
  </si>
  <si>
    <t>Год начала закупки</t>
  </si>
  <si>
    <t>за пределами планового периода</t>
  </si>
  <si>
    <r>
      <t xml:space="preserve">по контрактам (договорам), заключенным </t>
    </r>
    <r>
      <rPr>
        <u/>
        <sz val="11"/>
        <color theme="1"/>
        <rFont val="Calibri"/>
        <family val="2"/>
        <charset val="204"/>
        <scheme val="minor"/>
      </rPr>
      <t>до начала текущего финансового года</t>
    </r>
    <r>
      <rPr>
        <sz val="11"/>
        <color theme="1"/>
        <rFont val="Calibri"/>
        <family val="2"/>
        <charset val="204"/>
        <scheme val="minor"/>
      </rPr>
      <t xml:space="preserve"> с учетом требований Федерального закона N 44-ФЗ и Федерального закона N 223-ФЗ</t>
    </r>
  </si>
  <si>
    <r>
      <t xml:space="preserve">по контрактам (договорам), </t>
    </r>
    <r>
      <rPr>
        <u/>
        <sz val="11"/>
        <color theme="1"/>
        <rFont val="Calibri"/>
        <family val="2"/>
        <charset val="204"/>
        <scheme val="minor"/>
      </rPr>
      <t>планируемым к заключению в соответствующем финансовом году</t>
    </r>
    <r>
      <rPr>
        <sz val="11"/>
        <color theme="1"/>
        <rFont val="Calibri"/>
        <family val="2"/>
        <charset val="204"/>
        <scheme val="minor"/>
      </rPr>
      <t xml:space="preserve"> с учетом требований Федерального закона N 44-ФЗ и Федерального закона N 223-ФЗ</t>
    </r>
  </si>
  <si>
    <t>Сумма ,руб.</t>
  </si>
  <si>
    <t>Задолженность  по доходам (дебиторская задолженность по доходам) на начало года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</si>
  <si>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</si>
  <si>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 xml:space="preserve">Доходы от собственности, всего </t>
  </si>
  <si>
    <t>прочие поступления от использования имущества, находящегося в оперативном управлении бюджетных и автономных учреждений</t>
  </si>
  <si>
    <t>Задолженность по доходам (дебиторская задолженность по доходам) на конец года</t>
  </si>
  <si>
    <t>Полученные предварительные платежи (авансы) по контрактам (договорам)  (кредиторская задолженность по доходам) на конец  года</t>
  </si>
  <si>
    <t>Планируемые поступления доходов от собственности (с.0100 -с.0200 с. + 0300 -с. 0400 + с. 0500</t>
  </si>
  <si>
    <t xml:space="preserve"> доходы, получаемые в виде арендной либо иной платы за передачу в возмездное пользование государственного и муниципального имущества</t>
  </si>
  <si>
    <t xml:space="preserve">в том числе:  </t>
  </si>
  <si>
    <t>1.1.1.  Расчет доходов в виде арендной либо иной платы за передачу в возмездное пользование государственного и муниципального имущества</t>
  </si>
  <si>
    <t>1.1. Расчет  доходов от собственности</t>
  </si>
  <si>
    <t>Плата (тариф) арендной платы за единицу площади (объект), руб</t>
  </si>
  <si>
    <t>Планируемый объем предоставления имущества в аренду (в натуральных показателях)</t>
  </si>
  <si>
    <t>Объем планируемых поступлений, руб</t>
  </si>
  <si>
    <t>Недвижимое имущество, всего</t>
  </si>
  <si>
    <t>Движимое имущество, всего</t>
  </si>
  <si>
    <t>Доходы от оказания услуг, выполнения работ, компенсация затрат учреждения</t>
  </si>
  <si>
    <t>доходы от оказания услуг, выполнения работ, реализации готовой продукции за плату сверх установленного государственного (муниципального) задания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</si>
  <si>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</si>
  <si>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Из соглашений о предоставлении субсидии</t>
  </si>
  <si>
    <t>Планируемые поступления доходов от оказания услуг, компенсации затрат учреждения(с.0100 -с.0200 с. + 0300 -с. 0400 + с. 0500)</t>
  </si>
  <si>
    <t>0100</t>
  </si>
  <si>
    <t>0200</t>
  </si>
  <si>
    <t>0300</t>
  </si>
  <si>
    <t>0310</t>
  </si>
  <si>
    <t>0320</t>
  </si>
  <si>
    <t>0400</t>
  </si>
  <si>
    <t>0500</t>
  </si>
  <si>
    <t>0600</t>
  </si>
  <si>
    <t>Плата (тариф) за единицу услуги (работы)</t>
  </si>
  <si>
    <t>Планируемый объем оказания услуг (выполнения работ)</t>
  </si>
  <si>
    <t>Общий объем планируемых поступлений</t>
  </si>
  <si>
    <t>Наименование услуги (работы)</t>
  </si>
  <si>
    <t>0003</t>
  </si>
  <si>
    <t>0004</t>
  </si>
  <si>
    <t>0005</t>
  </si>
  <si>
    <t>0006</t>
  </si>
  <si>
    <t>0007</t>
  </si>
  <si>
    <t>0008</t>
  </si>
  <si>
    <t>0009</t>
  </si>
  <si>
    <t>Итого:</t>
  </si>
  <si>
    <t>№ 
п/п</t>
  </si>
  <si>
    <t>Сумма, руб. 
(гр. 3 x гр. 4 x 
гр. 5)</t>
  </si>
  <si>
    <t xml:space="preserve">Итого: </t>
  </si>
  <si>
    <t>х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</si>
  <si>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</si>
  <si>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</si>
  <si>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</si>
  <si>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</si>
  <si>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1</t>
  </si>
  <si>
    <t>1.1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</si>
  <si>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</si>
  <si>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</si>
  <si>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</si>
  <si>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</si>
  <si>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2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</si>
  <si>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</si>
  <si>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</si>
  <si>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</si>
  <si>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</si>
  <si>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</si>
  <si>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</si>
  <si>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</si>
  <si>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</si>
  <si>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</si>
  <si>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</si>
  <si>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3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</si>
  <si>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</si>
  <si>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</si>
  <si>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Код видов расходов</t>
  </si>
  <si>
    <t xml:space="preserve">Источник финансового обеспечения </t>
  </si>
  <si>
    <t>Наименование расходов</t>
  </si>
  <si>
    <t>Размер одной выплаты, руб.</t>
  </si>
  <si>
    <t>Кол-во 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</si>
  <si>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</si>
  <si>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</si>
  <si>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</si>
  <si>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</si>
  <si>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</si>
  <si>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5. Расчет (обоснование) прочих расходов (кроме расходов на закупку товаров,работ,услуг) 
(кроме расходов на закупку товаров, работ, услуг)</t>
  </si>
  <si>
    <t>Количество 
выплат в год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</si>
  <si>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</si>
  <si>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</si>
  <si>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</si>
  <si>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</si>
  <si>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</si>
  <si>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</si>
  <si>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</si>
  <si>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</si>
  <si>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</si>
  <si>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</si>
  <si>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</si>
  <si>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</si>
  <si>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</si>
  <si>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</si>
  <si>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</si>
  <si>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Количество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</si>
  <si>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</si>
  <si>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</si>
  <si>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</si>
  <si>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</si>
  <si>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</si>
  <si>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</si>
  <si>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</si>
  <si>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</si>
  <si>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</si>
  <si>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</si>
  <si>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Приложение № 2</t>
  </si>
  <si>
    <t>к  плану финансово-хозяйственной деятельности муниципального учреждения</t>
  </si>
  <si>
    <t>Расчеты (обоснования) к плану финансово-хозяйственной деятельности муниципального учреждения</t>
  </si>
  <si>
    <t>1. Расчеты (обоснования) выплат персоналу (строка 210)</t>
  </si>
  <si>
    <t>1.1. Расчеты (обоснования) расходов на оплату труда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</si>
  <si>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</si>
  <si>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</si>
  <si>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</si>
  <si>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</si>
  <si>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Районный коэффициент</t>
  </si>
  <si>
    <t>Фонд оплаты труда в год, руб. (гр. 3 x гр. 4 x 
(1 + гр. 8 / 100) x 
гр. 9 x 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</si>
  <si>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</si>
  <si>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</si>
  <si>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</si>
  <si>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</si>
  <si>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Дата</t>
  </si>
  <si>
    <t>по ОКЕИ</t>
  </si>
  <si>
    <t>0101</t>
  </si>
  <si>
    <t>0201</t>
  </si>
  <si>
    <t>в том числе:                       (кв.м.)</t>
  </si>
  <si>
    <t>в том числе:                         ( шт)</t>
  </si>
  <si>
    <t>субсидии на финансовое обеспечение выполнения государственного (муниципального) задания за счет средств федерального бюджета (бюджета субъекта Российской Федерации, местного бюджета)</t>
  </si>
  <si>
    <t>Поправочный коэффициент</t>
  </si>
  <si>
    <t>Единица измерения:</t>
  </si>
  <si>
    <t>рубли</t>
  </si>
  <si>
    <t>Прочие поступления денежных средств</t>
  </si>
  <si>
    <t>002</t>
  </si>
  <si>
    <t>001</t>
  </si>
  <si>
    <t>003</t>
  </si>
  <si>
    <t>1. Объем прочих выплат (610)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</si>
  <si>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</t>
  </si>
  <si>
    <t>Уменьшение остатков денежных средств за счет возврата в  бюджет средств субсидии, предоставленной учреждению на иные цели</t>
  </si>
  <si>
    <t>Уменьшение остатков денежных средств за счет возврата в  бюджет средств субсидии, предоставленной учреждению на капитальные вложения</t>
  </si>
  <si>
    <t>Прочие выбытия денежных средств</t>
  </si>
  <si>
    <t>004</t>
  </si>
  <si>
    <t>005</t>
  </si>
  <si>
    <t>006</t>
  </si>
  <si>
    <t>КФСР</t>
  </si>
  <si>
    <t xml:space="preserve">1. Обоснование (расчет)  плановых показателей поступлений доходовпо  статье 120 "Доходы от собственности" аналитической группы подвида доходов бюджетов </t>
  </si>
  <si>
    <t>1.2.1.</t>
  </si>
  <si>
    <t>1.2.1.1.</t>
  </si>
  <si>
    <t>1.2.1.2.</t>
  </si>
  <si>
    <t>1.2.2.</t>
  </si>
  <si>
    <t>1.2.2.1</t>
  </si>
  <si>
    <t>1.2.2.2.</t>
  </si>
  <si>
    <t>1.2.3.</t>
  </si>
  <si>
    <t>1.2.3.1.</t>
  </si>
  <si>
    <t>1.2.3.2.</t>
  </si>
  <si>
    <t>1.2.4.</t>
  </si>
  <si>
    <t>1.2.4.1.</t>
  </si>
  <si>
    <t>1.2.4.2.</t>
  </si>
  <si>
    <t>2.1.</t>
  </si>
  <si>
    <t>3.1.</t>
  </si>
  <si>
    <t>2.2. Расчет плановых поступлений от оказания услуг (выполнения работ) сверх установленного государственного задания (КВФО 2 ,Ан.гр. 130)</t>
  </si>
  <si>
    <t>2.1. Расчет плановых поступлений от оказания услуг (выполнения работ) в рамках  установленного государственного задания (КВФО 4)</t>
  </si>
  <si>
    <t>Расходы:                     КВФО 4</t>
  </si>
  <si>
    <t>1000</t>
  </si>
  <si>
    <t xml:space="preserve">уплата штрафов (в том числе административных), пеней, иных платежей </t>
  </si>
  <si>
    <t>2. Обоснование (расчет) плановых показателей поступлений доходов по статье аналитической группы подвида доходов бюджетов 130 "Доходы от оказания  услуг, компенсаций затрат</t>
  </si>
  <si>
    <t>Код услуги</t>
  </si>
  <si>
    <t>Приложение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</si>
  <si>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</si>
  <si>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Утверждаю</t>
  </si>
  <si>
    <t>(наименование должности уполномоченного лица)</t>
  </si>
  <si>
    <t>(наименование учреждения)</t>
  </si>
  <si>
    <t>"</t>
  </si>
  <si>
    <t xml:space="preserve"> г.</t>
  </si>
  <si>
    <t>План финансово-хозяйственной деятельности на 20</t>
  </si>
  <si>
    <t>(на 20</t>
  </si>
  <si>
    <t>г. и плановый период 20</t>
  </si>
  <si>
    <t>и 20</t>
  </si>
  <si>
    <t>Коды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</si>
  <si>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</si>
  <si>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</si>
  <si>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</si>
  <si>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</si>
  <si>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</si>
  <si>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</si>
  <si>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</si>
  <si>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</si>
  <si>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383</t>
  </si>
  <si>
    <t>_____________________________</t>
  </si>
  <si>
    <r>
      <t xml:space="preserve"> годов </t>
    </r>
    <r>
      <rPr>
        <b/>
        <sz val="10"/>
        <rFont val="Times New Roman"/>
        <family val="1"/>
        <charset val="204"/>
      </rPr>
      <t>)</t>
    </r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</si>
  <si>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</si>
  <si>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</si>
  <si>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</si>
  <si>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</si>
  <si>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</si>
  <si>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</si>
  <si>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</si>
  <si>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прочую закупку товаров, работ и услуг, всего:</t>
  </si>
  <si>
    <t>Комитет  по делам образования города Челябинска</t>
  </si>
  <si>
    <t>МБОУ "Лицей № 120 г. Челябинска"</t>
  </si>
  <si>
    <t>473</t>
  </si>
  <si>
    <t>7452018486</t>
  </si>
  <si>
    <t>745201001</t>
  </si>
  <si>
    <t>Директор</t>
  </si>
  <si>
    <t>М.Ю.Пашкова</t>
  </si>
  <si>
    <t>Главный бухгалтер</t>
  </si>
  <si>
    <t>Сосновская Т.Н.</t>
  </si>
  <si>
    <t>Пашкова М.Ю.</t>
  </si>
  <si>
    <t>8(351)772-12-22</t>
  </si>
  <si>
    <t>Муниципальное бюджетное общеобразовательное учреждение "Лицей № 120 г. Челябинска"</t>
  </si>
  <si>
    <t>Главный  бухгалтер</t>
  </si>
  <si>
    <t>Т.Н.Сосновская</t>
  </si>
  <si>
    <t>транспортные услуги</t>
  </si>
  <si>
    <t>111</t>
  </si>
  <si>
    <t>Городской бюджет</t>
  </si>
  <si>
    <t>Административно-управленческий персонал</t>
  </si>
  <si>
    <t>учебно-вспомогательный персонал</t>
  </si>
  <si>
    <t>обслуживающий персонал</t>
  </si>
  <si>
    <t>Областной бюджет</t>
  </si>
  <si>
    <t>педагогический персонал</t>
  </si>
  <si>
    <t>городской бюджет</t>
  </si>
  <si>
    <t>2. Расчет (обоснование) выплат персоналу по уходу за ребенком</t>
  </si>
  <si>
    <t>119</t>
  </si>
  <si>
    <t>пособие по уходу за ребенком до 1,5 лет</t>
  </si>
  <si>
    <t>областной</t>
  </si>
  <si>
    <t>850</t>
  </si>
  <si>
    <t>городской бюджкет</t>
  </si>
  <si>
    <t>земельный налог</t>
  </si>
  <si>
    <t>налог на имущество</t>
  </si>
  <si>
    <t>транспортный налог</t>
  </si>
  <si>
    <t>244</t>
  </si>
  <si>
    <t>интернет</t>
  </si>
  <si>
    <t>средства учреждения</t>
  </si>
  <si>
    <t>транспортная карта</t>
  </si>
  <si>
    <t>4</t>
  </si>
  <si>
    <t>теплоснабжение</t>
  </si>
  <si>
    <t>электроснабжение</t>
  </si>
  <si>
    <t>водоснабжение</t>
  </si>
  <si>
    <t>вывоз ТБО</t>
  </si>
  <si>
    <t>оказание услуг по техническому обслуживанию инженерных сетей</t>
  </si>
  <si>
    <t>здание</t>
  </si>
  <si>
    <t>5</t>
  </si>
  <si>
    <t>6</t>
  </si>
  <si>
    <t>7</t>
  </si>
  <si>
    <t>8</t>
  </si>
  <si>
    <t>услуги по комплексному обслуживанию средств обеспечения охранно- пожарой безоп.</t>
  </si>
  <si>
    <t>оказание услуг по эксплуатации электрических установок</t>
  </si>
  <si>
    <t>техническое обслуживание  средств охраны</t>
  </si>
  <si>
    <t xml:space="preserve">дератизация </t>
  </si>
  <si>
    <t>заправка картриджей, ремонт</t>
  </si>
  <si>
    <t>офисная техника</t>
  </si>
  <si>
    <t xml:space="preserve">аккарицидная обработка территории </t>
  </si>
  <si>
    <t>территория</t>
  </si>
  <si>
    <t>противопожарные мероприятия</t>
  </si>
  <si>
    <t>организация питания</t>
  </si>
  <si>
    <t>услуги DNS фильтрации</t>
  </si>
  <si>
    <t>услуги по экстренному вызову</t>
  </si>
  <si>
    <t>услуги физической охраны</t>
  </si>
  <si>
    <t>услуги банка</t>
  </si>
  <si>
    <t>бланки аттестатов о образовании</t>
  </si>
  <si>
    <t>подписка</t>
  </si>
  <si>
    <t>изготовление ключей эл.подписи</t>
  </si>
  <si>
    <t>Программное обеспечение</t>
  </si>
  <si>
    <t>Стахование ,оценка, утилизация</t>
  </si>
  <si>
    <t>Обслуживание 1 С</t>
  </si>
  <si>
    <t>Курсы</t>
  </si>
  <si>
    <t>Медосмотры</t>
  </si>
  <si>
    <t>демеркуризация</t>
  </si>
  <si>
    <t>мебель школьная</t>
  </si>
  <si>
    <t>,</t>
  </si>
  <si>
    <t>питание в ЛОЛ</t>
  </si>
  <si>
    <t>0702</t>
  </si>
  <si>
    <t>0703</t>
  </si>
  <si>
    <t>увеличение стоимости основных средств</t>
  </si>
  <si>
    <t>Наименование показателя объема</t>
  </si>
  <si>
    <t>Нормативные затраты на оказание муниципальных услуг по реализации общеобразовательных программ в год на одного воспитанника (рубле)</t>
  </si>
  <si>
    <t>Плановое значение показателя объема муниципальной услуги (выполнения работы)</t>
  </si>
  <si>
    <t>Единица измерения</t>
  </si>
  <si>
    <t>Бюджет города</t>
  </si>
  <si>
    <t>11</t>
  </si>
  <si>
    <t>12</t>
  </si>
  <si>
    <t>13</t>
  </si>
  <si>
    <t>14</t>
  </si>
  <si>
    <t xml:space="preserve">Реализация основных общеобразовательных программ начального общего образования </t>
  </si>
  <si>
    <t>Образовательная программа начального общего образования (очная)</t>
  </si>
  <si>
    <t>47300_06</t>
  </si>
  <si>
    <t>Человек</t>
  </si>
  <si>
    <t xml:space="preserve">Реализация основных общеобразовательных программ основного общего образования </t>
  </si>
  <si>
    <t>Образовательная программа основного общего образования, обеспечивающая углубленное изучение отдельных предметов, предметных областей (профильное обучение) (очная)</t>
  </si>
  <si>
    <t>47300_07</t>
  </si>
  <si>
    <t>Реализация основных общеобразовательных программ среднего общего образования</t>
  </si>
  <si>
    <t>Образовательная программа среднего общего образования, обеспечивающая углубленное изучение отдельных учебных предметов, предметных областей (профильное обучение) (очная)</t>
  </si>
  <si>
    <t>47300_08</t>
  </si>
  <si>
    <t>Реализация дополнительных общеразвивающих программ</t>
  </si>
  <si>
    <t>47300_01</t>
  </si>
  <si>
    <t>Человеко-час</t>
  </si>
  <si>
    <t>0</t>
  </si>
  <si>
    <t>Физкультурно-спортивная</t>
  </si>
  <si>
    <t>Предоставление питания</t>
  </si>
  <si>
    <t>Общеобразовательная организация</t>
  </si>
  <si>
    <t>47300_09</t>
  </si>
  <si>
    <t xml:space="preserve">Предоставление питание (молоко) </t>
  </si>
  <si>
    <t>Общеобразовательная организация (молоко)</t>
  </si>
  <si>
    <t xml:space="preserve">Коммунальные услуги </t>
  </si>
  <si>
    <t>Тепловая энергия</t>
  </si>
  <si>
    <t>Гкал/час</t>
  </si>
  <si>
    <t>Электрическая энергия</t>
  </si>
  <si>
    <t>кВт/час</t>
  </si>
  <si>
    <t>Водоснабжение</t>
  </si>
  <si>
    <t>Вывоз ТКО</t>
  </si>
  <si>
    <t>Имущественные налоги</t>
  </si>
  <si>
    <t>Земельный налог</t>
  </si>
  <si>
    <t>Кадастровая стоимость</t>
  </si>
  <si>
    <t>Налог на имущество организаций</t>
  </si>
  <si>
    <t>Средн.годовая стоимость</t>
  </si>
  <si>
    <t>Художественная(очная)</t>
  </si>
  <si>
    <t>Техническая(очная)</t>
  </si>
  <si>
    <t>техническая(очная с применением сетевой формы реализации)</t>
  </si>
  <si>
    <t>79564,93</t>
  </si>
  <si>
    <t>79564,94</t>
  </si>
  <si>
    <r>
      <t>М</t>
    </r>
    <r>
      <rPr>
        <vertAlign val="superscript"/>
        <sz val="9"/>
        <rFont val="Times New Roman"/>
        <family val="1"/>
        <charset val="204"/>
      </rPr>
      <t>3</t>
    </r>
  </si>
  <si>
    <t xml:space="preserve"> остаток на начало года средств, поступивших во временное распоряжение до начала текущего финансового года</t>
  </si>
  <si>
    <t>0001.1</t>
  </si>
  <si>
    <t>средства поступающие во временное распоряжение  (БЕЗ ПРАВА РАСХОДОВАНИЯ)</t>
  </si>
  <si>
    <t>возврат средств, поступивших во временное распоряжение</t>
  </si>
  <si>
    <t>КЦСР</t>
  </si>
  <si>
    <t>3.1</t>
  </si>
  <si>
    <t>из них : субсидии относящиеся к реализации национальных и федеральных проектов</t>
  </si>
  <si>
    <t>Вознаграждение за выполнение функций классного руководителя</t>
  </si>
  <si>
    <t>учебники,учебное оборудование, ноутбуки, станки,пособия, комлекты методические</t>
  </si>
  <si>
    <t>23</t>
  </si>
  <si>
    <t>коммунальные услуги( теплоснабжение и электроснабжение</t>
  </si>
  <si>
    <t>на  2021 год(на текущий финансовый год)</t>
  </si>
  <si>
    <t>на  2023 год (на второй год планового периода)</t>
  </si>
  <si>
    <t>на  2022 год (на первый год планового периода)</t>
  </si>
  <si>
    <t>приобретение МФУ, и пр.</t>
  </si>
  <si>
    <t>Приобретение строительных хозяйственных материалов, канцелярских принадлежностей , комплектующих для евроокон и прочих материальных запасов</t>
  </si>
  <si>
    <t>приобретение интеррактивной доски</t>
  </si>
  <si>
    <t>710Е203130</t>
  </si>
  <si>
    <t>доходы от операционной аренды</t>
  </si>
  <si>
    <t>24</t>
  </si>
  <si>
    <t>25</t>
  </si>
  <si>
    <t>на 2023 г.</t>
  </si>
  <si>
    <t>на 2024г.</t>
  </si>
  <si>
    <t>на 2025 г.</t>
  </si>
  <si>
    <t>прочие услуги</t>
  </si>
  <si>
    <t>на 2023 г. (текущий финансовый год)</t>
  </si>
  <si>
    <t>на 2024 г. (первый  год планового периода)</t>
  </si>
  <si>
    <t>на 2025 г. (второй  год планового периода)</t>
  </si>
  <si>
    <t>на  2023 год(на текущий финансовый год)</t>
  </si>
  <si>
    <t>на  2024 год (на первый год планового периода)</t>
  </si>
  <si>
    <t>на  2025 год (на второй год планового периода)</t>
  </si>
  <si>
    <t>Обоснования (расчеты) плановых показателей по прочим выплатам(610)       на  2023 год и на плановый период 2024 и 2025 годов</t>
  </si>
  <si>
    <r>
      <t>на  20</t>
    </r>
    <r>
      <rPr>
        <u/>
        <sz val="9"/>
        <color theme="1"/>
        <rFont val="Calibri"/>
        <family val="2"/>
        <charset val="204"/>
        <scheme val="minor"/>
      </rPr>
      <t>23</t>
    </r>
    <r>
      <rPr>
        <sz val="9"/>
        <color theme="1"/>
        <rFont val="Calibri"/>
        <family val="2"/>
        <charset val="204"/>
        <scheme val="minor"/>
      </rPr>
      <t xml:space="preserve"> год (на текущий финансовый год)</t>
    </r>
  </si>
  <si>
    <r>
      <t>на  20</t>
    </r>
    <r>
      <rPr>
        <u/>
        <sz val="9"/>
        <color theme="1"/>
        <rFont val="Calibri"/>
        <family val="2"/>
        <charset val="204"/>
        <scheme val="minor"/>
      </rPr>
      <t xml:space="preserve">24 </t>
    </r>
    <r>
      <rPr>
        <sz val="9"/>
        <color theme="1"/>
        <rFont val="Calibri"/>
        <family val="2"/>
        <charset val="204"/>
        <scheme val="minor"/>
      </rPr>
      <t>год (на первый год планового периода)</t>
    </r>
  </si>
  <si>
    <r>
      <t>на  20</t>
    </r>
    <r>
      <rPr>
        <u/>
        <sz val="9"/>
        <color theme="1"/>
        <rFont val="Calibri"/>
        <family val="2"/>
        <charset val="204"/>
        <scheme val="minor"/>
      </rPr>
      <t xml:space="preserve">25 </t>
    </r>
    <r>
      <rPr>
        <sz val="9"/>
        <color theme="1"/>
        <rFont val="Calibri"/>
        <family val="2"/>
        <charset val="204"/>
        <scheme val="minor"/>
      </rPr>
      <t>год (на второй год планового периода)</t>
    </r>
  </si>
  <si>
    <t>на  2024год (на первый год планового периода)</t>
  </si>
  <si>
    <t>на  2022 год(на текущий финансовый год)</t>
  </si>
  <si>
    <t>на  2023 год (на первый год планового периода)</t>
  </si>
  <si>
    <t>на  2024 год (на второй год планового периода)</t>
  </si>
  <si>
    <t>приобретение комплектующих для станков, швейных машин и пр.</t>
  </si>
  <si>
    <t>приобретение огнетушителей</t>
  </si>
  <si>
    <t>448</t>
  </si>
  <si>
    <t>532</t>
  </si>
  <si>
    <t>77</t>
  </si>
  <si>
    <t>человек</t>
  </si>
  <si>
    <t>Социально-педагогическая</t>
  </si>
  <si>
    <t>16200</t>
  </si>
  <si>
    <t>8640</t>
  </si>
  <si>
    <t>11520</t>
  </si>
  <si>
    <t>11880</t>
  </si>
  <si>
    <t>1228</t>
  </si>
  <si>
    <t>901,40</t>
  </si>
  <si>
    <t>58617</t>
  </si>
  <si>
    <t>18172,80</t>
  </si>
  <si>
    <t>200,72</t>
  </si>
  <si>
    <t>Советник директора по воспитательной работе</t>
  </si>
  <si>
    <t>0709</t>
  </si>
  <si>
    <t>учебно-вспомогательный персонал-обеспечение функционирования опорных площадок</t>
  </si>
  <si>
    <t>по ставке 30,0%</t>
  </si>
  <si>
    <t>Страховые взносы в ЕФС, всего</t>
  </si>
  <si>
    <t>по ставке 300%</t>
  </si>
  <si>
    <t>декабря</t>
  </si>
  <si>
    <t>25.12.2023</t>
  </si>
  <si>
    <t>" 25 " декабря 2023 г.</t>
  </si>
  <si>
    <t>" 25 " декабря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</si>
</sst>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i/>
      <sz val="7"/>
      <color rgb="FF0000FF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color rgb="FF0000FF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0000FF"/>
      <name val="Times New Roman"/>
      <family val="1"/>
      <charset val="204"/>
    </font>
    <font>
      <i/>
      <sz val="9"/>
      <color rgb="FF0000FF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vertAlign val="superscript"/>
      <sz val="9"/>
      <name val="Times New Roman"/>
      <family val="1"/>
      <charset val="204"/>
    </font>
    <font>
      <u/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2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16" xfId="0" applyBorder="1"/>
    <xf numFmtId="0" fontId="0" fillId="0" borderId="0" xfId="0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0" xfId="0" applyFont="1"/>
    <xf numFmtId="0" fontId="0" fillId="0" borderId="12" xfId="0" applyBorder="1" applyAlignment="1">
      <alignment vertical="top" wrapText="1"/>
    </xf>
    <xf numFmtId="49" fontId="0" fillId="0" borderId="0" xfId="0" applyNumberFormat="1"/>
    <xf numFmtId="0" fontId="0" fillId="3" borderId="11" xfId="0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9" xfId="0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0" fillId="7" borderId="9" xfId="0" applyFill="1" applyBorder="1" applyAlignment="1">
      <alignment vertical="top" wrapText="1"/>
    </xf>
    <xf numFmtId="0" fontId="0" fillId="3" borderId="11" xfId="0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0" fontId="0" fillId="6" borderId="11" xfId="0" applyFill="1" applyBorder="1" applyAlignment="1">
      <alignment vertical="top" wrapText="1"/>
    </xf>
    <xf numFmtId="0" fontId="0" fillId="3" borderId="6" xfId="0" applyNumberFormat="1" applyFill="1" applyBorder="1" applyAlignment="1">
      <alignment horizontal="center" vertical="top" wrapText="1"/>
    </xf>
    <xf numFmtId="0" fontId="0" fillId="0" borderId="0" xfId="0" applyBorder="1"/>
    <xf numFmtId="0" fontId="1" fillId="0" borderId="16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6" borderId="0" xfId="0" applyFill="1" applyAlignment="1">
      <alignment wrapText="1"/>
    </xf>
    <xf numFmtId="49" fontId="0" fillId="0" borderId="16" xfId="0" applyNumberFormat="1" applyBorder="1"/>
    <xf numFmtId="49" fontId="0" fillId="0" borderId="16" xfId="0" applyNumberFormat="1" applyBorder="1" applyAlignment="1">
      <alignment horizontal="center" vertical="center"/>
    </xf>
    <xf numFmtId="49" fontId="11" fillId="0" borderId="16" xfId="0" applyNumberFormat="1" applyFont="1" applyBorder="1"/>
    <xf numFmtId="49" fontId="0" fillId="0" borderId="0" xfId="0" applyNumberFormat="1" applyBorder="1" applyAlignment="1">
      <alignment vertical="center"/>
    </xf>
    <xf numFmtId="0" fontId="0" fillId="0" borderId="16" xfId="0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41" xfId="0" applyNumberFormat="1" applyFont="1" applyBorder="1" applyAlignment="1">
      <alignment horizontal="left" vertical="center" wrapText="1"/>
    </xf>
    <xf numFmtId="0" fontId="13" fillId="0" borderId="43" xfId="0" applyNumberFormat="1" applyFont="1" applyBorder="1" applyAlignment="1">
      <alignment horizontal="left" vertical="center" wrapText="1"/>
    </xf>
    <xf numFmtId="0" fontId="13" fillId="0" borderId="46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49" fontId="12" fillId="0" borderId="44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0" fontId="9" fillId="6" borderId="16" xfId="0" applyFont="1" applyFill="1" applyBorder="1" applyAlignment="1">
      <alignment horizontal="center" wrapText="1"/>
    </xf>
    <xf numFmtId="0" fontId="9" fillId="7" borderId="16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" fillId="7" borderId="16" xfId="0" applyFont="1" applyFill="1" applyBorder="1" applyAlignment="1">
      <alignment wrapText="1"/>
    </xf>
    <xf numFmtId="0" fontId="4" fillId="7" borderId="16" xfId="0" applyFont="1" applyFill="1" applyBorder="1" applyAlignment="1">
      <alignment horizontal="center" vertical="center" wrapText="1"/>
    </xf>
    <xf numFmtId="0" fontId="0" fillId="0" borderId="0" xfId="0"/>
    <xf numFmtId="0" fontId="1" fillId="0" borderId="38" xfId="0" applyFont="1" applyBorder="1" applyAlignment="1">
      <alignment wrapText="1"/>
    </xf>
    <xf numFmtId="0" fontId="0" fillId="0" borderId="0" xfId="0" applyAlignment="1">
      <alignment vertical="center" wrapText="1"/>
    </xf>
    <xf numFmtId="0" fontId="20" fillId="3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0" fillId="0" borderId="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0" xfId="0"/>
    <xf numFmtId="0" fontId="9" fillId="0" borderId="1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7" borderId="6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top" wrapText="1"/>
    </xf>
    <xf numFmtId="0" fontId="9" fillId="0" borderId="52" xfId="0" applyFont="1" applyBorder="1" applyAlignment="1">
      <alignment vertical="top" wrapText="1"/>
    </xf>
    <xf numFmtId="0" fontId="9" fillId="7" borderId="53" xfId="0" applyFont="1" applyFill="1" applyBorder="1" applyAlignment="1">
      <alignment horizontal="center" vertical="top" wrapText="1"/>
    </xf>
    <xf numFmtId="0" fontId="9" fillId="7" borderId="23" xfId="0" applyFont="1" applyFill="1" applyBorder="1" applyAlignment="1">
      <alignment vertical="top" wrapText="1"/>
    </xf>
    <xf numFmtId="0" fontId="9" fillId="7" borderId="27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4" xfId="0" applyFont="1" applyBorder="1" applyAlignment="1">
      <alignment horizontal="center" vertical="top" wrapText="1"/>
    </xf>
    <xf numFmtId="0" fontId="9" fillId="7" borderId="17" xfId="0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2" borderId="58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wrapText="1"/>
    </xf>
    <xf numFmtId="0" fontId="9" fillId="0" borderId="24" xfId="0" applyFont="1" applyBorder="1" applyAlignment="1">
      <alignment horizontal="center" vertical="top" wrapText="1"/>
    </xf>
    <xf numFmtId="0" fontId="9" fillId="0" borderId="60" xfId="0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/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0" fillId="0" borderId="0" xfId="0"/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0" borderId="6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9" fillId="7" borderId="25" xfId="0" applyFont="1" applyFill="1" applyBorder="1" applyAlignment="1">
      <alignment horizontal="center" wrapText="1"/>
    </xf>
    <xf numFmtId="0" fontId="0" fillId="0" borderId="0" xfId="0"/>
    <xf numFmtId="0" fontId="9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9" fillId="3" borderId="54" xfId="0" applyFont="1" applyFill="1" applyBorder="1" applyAlignment="1">
      <alignment horizontal="center" vertical="top" wrapText="1"/>
    </xf>
    <xf numFmtId="0" fontId="9" fillId="2" borderId="62" xfId="0" applyFont="1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top" wrapText="1"/>
    </xf>
    <xf numFmtId="0" fontId="0" fillId="6" borderId="56" xfId="0" applyFill="1" applyBorder="1" applyAlignment="1">
      <alignment horizontal="center" vertical="top" wrapText="1"/>
    </xf>
    <xf numFmtId="0" fontId="0" fillId="6" borderId="57" xfId="0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21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right"/>
    </xf>
    <xf numFmtId="0" fontId="26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right"/>
    </xf>
    <xf numFmtId="0" fontId="9" fillId="0" borderId="74" xfId="0" applyFont="1" applyBorder="1" applyAlignment="1">
      <alignment horizontal="center" vertical="top" wrapText="1"/>
    </xf>
    <xf numFmtId="0" fontId="9" fillId="0" borderId="77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78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0" fillId="6" borderId="3" xfId="0" applyFill="1" applyBorder="1" applyAlignment="1">
      <alignment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7" borderId="3" xfId="0" applyFill="1" applyBorder="1" applyAlignment="1">
      <alignment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4" fontId="9" fillId="3" borderId="11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>
      <alignment vertical="top" wrapText="1"/>
    </xf>
    <xf numFmtId="4" fontId="9" fillId="0" borderId="3" xfId="0" applyNumberFormat="1" applyFont="1" applyBorder="1" applyAlignment="1">
      <alignment vertical="top" wrapText="1"/>
    </xf>
    <xf numFmtId="4" fontId="9" fillId="0" borderId="9" xfId="0" applyNumberFormat="1" applyFont="1" applyBorder="1" applyAlignment="1">
      <alignment vertical="top" wrapText="1"/>
    </xf>
    <xf numFmtId="4" fontId="9" fillId="2" borderId="10" xfId="0" applyNumberFormat="1" applyFont="1" applyFill="1" applyBorder="1" applyAlignment="1">
      <alignment vertical="top" wrapText="1"/>
    </xf>
    <xf numFmtId="4" fontId="9" fillId="0" borderId="11" xfId="0" applyNumberFormat="1" applyFont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4" fontId="9" fillId="0" borderId="6" xfId="0" applyNumberFormat="1" applyFont="1" applyBorder="1" applyAlignment="1">
      <alignment vertical="top" wrapText="1"/>
    </xf>
    <xf numFmtId="4" fontId="9" fillId="0" borderId="9" xfId="0" applyNumberFormat="1" applyFont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15" xfId="0" applyNumberFormat="1" applyFont="1" applyBorder="1" applyAlignment="1">
      <alignment vertical="top" wrapText="1"/>
    </xf>
    <xf numFmtId="4" fontId="9" fillId="0" borderId="50" xfId="0" applyNumberFormat="1" applyFont="1" applyBorder="1" applyAlignment="1">
      <alignment vertical="top" wrapText="1"/>
    </xf>
    <xf numFmtId="4" fontId="9" fillId="0" borderId="59" xfId="0" applyNumberFormat="1" applyFont="1" applyBorder="1" applyAlignment="1">
      <alignment vertical="top" wrapText="1"/>
    </xf>
    <xf numFmtId="4" fontId="9" fillId="0" borderId="60" xfId="0" applyNumberFormat="1" applyFont="1" applyBorder="1" applyAlignment="1">
      <alignment vertical="top" wrapText="1"/>
    </xf>
    <xf numFmtId="4" fontId="9" fillId="0" borderId="54" xfId="0" applyNumberFormat="1" applyFont="1" applyBorder="1" applyAlignment="1">
      <alignment vertical="top" wrapText="1"/>
    </xf>
    <xf numFmtId="4" fontId="9" fillId="0" borderId="22" xfId="0" applyNumberFormat="1" applyFont="1" applyBorder="1" applyAlignment="1">
      <alignment vertical="top" wrapText="1"/>
    </xf>
    <xf numFmtId="4" fontId="9" fillId="0" borderId="79" xfId="0" applyNumberFormat="1" applyFont="1" applyBorder="1" applyAlignment="1">
      <alignment vertical="top" wrapText="1"/>
    </xf>
    <xf numFmtId="4" fontId="9" fillId="0" borderId="26" xfId="0" applyNumberFormat="1" applyFont="1" applyBorder="1" applyAlignment="1">
      <alignment vertical="top" wrapText="1"/>
    </xf>
    <xf numFmtId="4" fontId="9" fillId="0" borderId="27" xfId="0" applyNumberFormat="1" applyFont="1" applyBorder="1" applyAlignment="1">
      <alignment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0" borderId="17" xfId="0" applyNumberFormat="1" applyFont="1" applyBorder="1" applyAlignment="1">
      <alignment vertical="top" wrapText="1"/>
    </xf>
    <xf numFmtId="4" fontId="9" fillId="7" borderId="18" xfId="0" applyNumberFormat="1" applyFont="1" applyFill="1" applyBorder="1" applyAlignment="1">
      <alignment vertical="top" wrapText="1"/>
    </xf>
    <xf numFmtId="4" fontId="9" fillId="3" borderId="3" xfId="0" applyNumberFormat="1" applyFont="1" applyFill="1" applyBorder="1" applyAlignment="1">
      <alignment vertical="top" wrapText="1"/>
    </xf>
    <xf numFmtId="4" fontId="9" fillId="3" borderId="3" xfId="0" applyNumberFormat="1" applyFont="1" applyFill="1" applyBorder="1" applyAlignment="1">
      <alignment horizontal="center" vertical="top" wrapText="1"/>
    </xf>
    <xf numFmtId="0" fontId="15" fillId="0" borderId="0" xfId="0" applyNumberFormat="1" applyFont="1" applyBorder="1" applyAlignment="1">
      <alignment horizontal="justify" wrapText="1"/>
    </xf>
    <xf numFmtId="0" fontId="16" fillId="0" borderId="0" xfId="0" applyNumberFormat="1" applyFont="1" applyBorder="1" applyAlignment="1">
      <alignment horizontal="justify" wrapText="1"/>
    </xf>
    <xf numFmtId="0" fontId="12" fillId="0" borderId="0" xfId="0" applyNumberFormat="1" applyFont="1" applyBorder="1" applyAlignment="1">
      <alignment horizontal="left"/>
    </xf>
    <xf numFmtId="0" fontId="13" fillId="0" borderId="41" xfId="0" applyNumberFormat="1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vertical="top" wrapText="1"/>
    </xf>
    <xf numFmtId="2" fontId="0" fillId="3" borderId="9" xfId="0" applyNumberFormat="1" applyFill="1" applyBorder="1" applyAlignment="1">
      <alignment vertical="top" wrapText="1"/>
    </xf>
    <xf numFmtId="2" fontId="0" fillId="7" borderId="9" xfId="0" applyNumberFormat="1" applyFill="1" applyBorder="1" applyAlignment="1">
      <alignment vertical="top" wrapText="1"/>
    </xf>
    <xf numFmtId="2" fontId="0" fillId="7" borderId="3" xfId="0" applyNumberFormat="1" applyFill="1" applyBorder="1" applyAlignment="1">
      <alignment vertical="top" wrapText="1"/>
    </xf>
    <xf numFmtId="2" fontId="0" fillId="3" borderId="11" xfId="0" applyNumberFormat="1" applyFill="1" applyBorder="1" applyAlignment="1">
      <alignment vertical="top" wrapText="1"/>
    </xf>
    <xf numFmtId="2" fontId="0" fillId="0" borderId="9" xfId="0" applyNumberFormat="1" applyBorder="1" applyAlignment="1">
      <alignment vertical="top" wrapText="1"/>
    </xf>
    <xf numFmtId="2" fontId="0" fillId="3" borderId="3" xfId="0" applyNumberFormat="1" applyFill="1" applyBorder="1" applyAlignment="1">
      <alignment vertical="top" wrapText="1"/>
    </xf>
    <xf numFmtId="2" fontId="0" fillId="0" borderId="11" xfId="0" applyNumberFormat="1" applyBorder="1" applyAlignment="1">
      <alignment vertical="top" wrapText="1"/>
    </xf>
    <xf numFmtId="2" fontId="0" fillId="6" borderId="3" xfId="0" applyNumberFormat="1" applyFill="1" applyBorder="1" applyAlignment="1">
      <alignment vertical="top" wrapText="1"/>
    </xf>
    <xf numFmtId="2" fontId="0" fillId="6" borderId="11" xfId="0" applyNumberFormat="1" applyFill="1" applyBorder="1" applyAlignment="1">
      <alignment vertical="top" wrapText="1"/>
    </xf>
    <xf numFmtId="4" fontId="9" fillId="4" borderId="15" xfId="0" applyNumberFormat="1" applyFont="1" applyFill="1" applyBorder="1" applyAlignment="1">
      <alignment vertical="top" wrapText="1"/>
    </xf>
    <xf numFmtId="2" fontId="0" fillId="0" borderId="16" xfId="0" applyNumberFormat="1" applyBorder="1"/>
    <xf numFmtId="4" fontId="9" fillId="0" borderId="3" xfId="0" applyNumberFormat="1" applyFont="1" applyBorder="1" applyAlignment="1">
      <alignment vertical="top" wrapText="1"/>
    </xf>
    <xf numFmtId="0" fontId="12" fillId="0" borderId="0" xfId="0" applyNumberFormat="1" applyFont="1" applyBorder="1" applyAlignment="1">
      <alignment horizontal="left"/>
    </xf>
    <xf numFmtId="0" fontId="9" fillId="0" borderId="11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4" fontId="0" fillId="0" borderId="16" xfId="0" applyNumberFormat="1" applyBorder="1"/>
    <xf numFmtId="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6" borderId="5" xfId="0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0" fillId="8" borderId="3" xfId="0" applyFill="1" applyBorder="1" applyAlignment="1">
      <alignment vertical="top" wrapText="1"/>
    </xf>
    <xf numFmtId="2" fontId="0" fillId="8" borderId="3" xfId="0" applyNumberFormat="1" applyFill="1" applyBorder="1" applyAlignment="1">
      <alignment vertical="top" wrapText="1"/>
    </xf>
    <xf numFmtId="0" fontId="0" fillId="8" borderId="58" xfId="0" applyFill="1" applyBorder="1" applyAlignment="1">
      <alignment horizontal="center" vertical="top" wrapText="1"/>
    </xf>
    <xf numFmtId="0" fontId="0" fillId="8" borderId="84" xfId="0" applyFill="1" applyBorder="1" applyAlignment="1">
      <alignment horizontal="center" vertical="top" wrapText="1"/>
    </xf>
    <xf numFmtId="0" fontId="0" fillId="8" borderId="84" xfId="0" applyFill="1" applyBorder="1" applyAlignment="1">
      <alignment vertical="top" wrapText="1"/>
    </xf>
    <xf numFmtId="2" fontId="0" fillId="8" borderId="84" xfId="0" applyNumberFormat="1" applyFill="1" applyBorder="1" applyAlignment="1">
      <alignment vertical="top" wrapText="1"/>
    </xf>
    <xf numFmtId="0" fontId="0" fillId="8" borderId="62" xfId="0" applyFill="1" applyBorder="1" applyAlignment="1">
      <alignment vertical="top" wrapText="1"/>
    </xf>
    <xf numFmtId="0" fontId="0" fillId="8" borderId="71" xfId="0" applyFill="1" applyBorder="1" applyAlignment="1">
      <alignment horizontal="center" vertical="top" wrapText="1"/>
    </xf>
    <xf numFmtId="2" fontId="0" fillId="8" borderId="72" xfId="0" applyNumberFormat="1" applyFill="1" applyBorder="1" applyAlignment="1">
      <alignment vertical="top" wrapText="1"/>
    </xf>
    <xf numFmtId="0" fontId="0" fillId="8" borderId="73" xfId="0" applyFill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4" fontId="9" fillId="0" borderId="9" xfId="0" applyNumberFormat="1" applyFont="1" applyBorder="1" applyAlignment="1">
      <alignment vertical="top" wrapText="1"/>
    </xf>
    <xf numFmtId="49" fontId="9" fillId="0" borderId="9" xfId="0" applyNumberFormat="1" applyFont="1" applyBorder="1" applyAlignment="1">
      <alignment horizontal="center" vertical="top" wrapText="1"/>
    </xf>
    <xf numFmtId="4" fontId="9" fillId="0" borderId="9" xfId="0" applyNumberFormat="1" applyFont="1" applyBorder="1" applyAlignment="1">
      <alignment horizontal="center" vertical="top" wrapText="1"/>
    </xf>
    <xf numFmtId="0" fontId="9" fillId="9" borderId="11" xfId="0" applyFont="1" applyFill="1" applyBorder="1" applyAlignment="1">
      <alignment horizontal="center" vertical="top" wrapText="1"/>
    </xf>
    <xf numFmtId="4" fontId="9" fillId="9" borderId="11" xfId="0" applyNumberFormat="1" applyFont="1" applyFill="1" applyBorder="1" applyAlignment="1">
      <alignment vertical="top" wrapText="1"/>
    </xf>
    <xf numFmtId="0" fontId="31" fillId="0" borderId="0" xfId="0" applyFont="1"/>
    <xf numFmtId="49" fontId="31" fillId="0" borderId="16" xfId="0" applyNumberFormat="1" applyFont="1" applyBorder="1" applyAlignment="1">
      <alignment horizontal="center" vertical="top" wrapText="1"/>
    </xf>
    <xf numFmtId="0" fontId="31" fillId="0" borderId="16" xfId="0" applyFont="1" applyBorder="1" applyAlignment="1">
      <alignment horizontal="center" vertical="top" wrapText="1"/>
    </xf>
    <xf numFmtId="0" fontId="31" fillId="0" borderId="16" xfId="0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horizontal="center" vertical="center"/>
    </xf>
    <xf numFmtId="0" fontId="31" fillId="7" borderId="16" xfId="0" applyFont="1" applyFill="1" applyBorder="1" applyAlignment="1">
      <alignment horizontal="left" vertical="top" wrapText="1"/>
    </xf>
    <xf numFmtId="49" fontId="31" fillId="7" borderId="16" xfId="0" applyNumberFormat="1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49" fontId="31" fillId="7" borderId="41" xfId="0" applyNumberFormat="1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/>
    </xf>
    <xf numFmtId="2" fontId="31" fillId="7" borderId="16" xfId="0" applyNumberFormat="1" applyFont="1" applyFill="1" applyBorder="1" applyAlignment="1">
      <alignment horizontal="center" vertical="center"/>
    </xf>
    <xf numFmtId="2" fontId="31" fillId="7" borderId="16" xfId="0" applyNumberFormat="1" applyFont="1" applyFill="1" applyBorder="1" applyAlignment="1">
      <alignment horizontal="center" vertical="center" wrapText="1"/>
    </xf>
    <xf numFmtId="1" fontId="31" fillId="7" borderId="16" xfId="0" applyNumberFormat="1" applyFont="1" applyFill="1" applyBorder="1" applyAlignment="1">
      <alignment horizontal="center" vertical="center" wrapText="1"/>
    </xf>
    <xf numFmtId="0" fontId="31" fillId="0" borderId="85" xfId="0" applyFont="1" applyBorder="1" applyAlignment="1">
      <alignment horizontal="left" vertical="top" wrapText="1"/>
    </xf>
    <xf numFmtId="1" fontId="31" fillId="7" borderId="41" xfId="0" applyNumberFormat="1" applyFont="1" applyFill="1" applyBorder="1" applyAlignment="1">
      <alignment horizontal="center" vertical="center"/>
    </xf>
    <xf numFmtId="0" fontId="16" fillId="7" borderId="86" xfId="0" applyFont="1" applyFill="1" applyBorder="1" applyAlignment="1">
      <alignment horizontal="center" vertical="center" wrapText="1"/>
    </xf>
    <xf numFmtId="2" fontId="31" fillId="7" borderId="41" xfId="0" applyNumberFormat="1" applyFont="1" applyFill="1" applyBorder="1" applyAlignment="1">
      <alignment horizontal="center" vertical="center"/>
    </xf>
    <xf numFmtId="0" fontId="31" fillId="7" borderId="16" xfId="0" applyFont="1" applyFill="1" applyBorder="1"/>
    <xf numFmtId="49" fontId="31" fillId="7" borderId="16" xfId="0" applyNumberFormat="1" applyFont="1" applyFill="1" applyBorder="1"/>
    <xf numFmtId="0" fontId="31" fillId="7" borderId="16" xfId="0" applyFont="1" applyFill="1" applyBorder="1" applyAlignment="1">
      <alignment horizontal="center"/>
    </xf>
    <xf numFmtId="0" fontId="31" fillId="7" borderId="41" xfId="0" applyFont="1" applyFill="1" applyBorder="1"/>
    <xf numFmtId="0" fontId="31" fillId="7" borderId="41" xfId="0" applyFont="1" applyFill="1" applyBorder="1" applyAlignment="1"/>
    <xf numFmtId="2" fontId="31" fillId="7" borderId="16" xfId="0" applyNumberFormat="1" applyFont="1" applyFill="1" applyBorder="1"/>
    <xf numFmtId="49" fontId="31" fillId="0" borderId="0" xfId="0" applyNumberFormat="1" applyFont="1"/>
    <xf numFmtId="49" fontId="9" fillId="0" borderId="9" xfId="0" applyNumberFormat="1" applyFont="1" applyBorder="1" applyAlignment="1">
      <alignment horizontal="center" vertical="top" wrapText="1"/>
    </xf>
    <xf numFmtId="4" fontId="9" fillId="0" borderId="10" xfId="0" applyNumberFormat="1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4" fontId="9" fillId="3" borderId="9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49" fontId="9" fillId="0" borderId="10" xfId="0" applyNumberFormat="1" applyFont="1" applyBorder="1" applyAlignment="1">
      <alignment horizontal="center" vertical="top" wrapText="1"/>
    </xf>
    <xf numFmtId="0" fontId="9" fillId="0" borderId="87" xfId="0" applyFont="1" applyBorder="1" applyAlignment="1">
      <alignment horizontal="center" vertical="top" wrapText="1"/>
    </xf>
    <xf numFmtId="0" fontId="9" fillId="0" borderId="82" xfId="0" applyFont="1" applyBorder="1" applyAlignment="1">
      <alignment horizontal="center" vertical="top" wrapText="1"/>
    </xf>
    <xf numFmtId="4" fontId="9" fillId="3" borderId="6" xfId="0" applyNumberFormat="1" applyFont="1" applyFill="1" applyBorder="1" applyAlignment="1">
      <alignment vertical="top" wrapText="1"/>
    </xf>
    <xf numFmtId="4" fontId="9" fillId="0" borderId="61" xfId="0" applyNumberFormat="1" applyFont="1" applyBorder="1" applyAlignment="1">
      <alignment vertical="top" wrapText="1"/>
    </xf>
    <xf numFmtId="4" fontId="9" fillId="0" borderId="71" xfId="0" applyNumberFormat="1" applyFont="1" applyBorder="1" applyAlignment="1">
      <alignment vertical="top" wrapText="1"/>
    </xf>
    <xf numFmtId="4" fontId="9" fillId="0" borderId="72" xfId="0" applyNumberFormat="1" applyFont="1" applyBorder="1" applyAlignment="1">
      <alignment vertical="top" wrapText="1"/>
    </xf>
    <xf numFmtId="4" fontId="9" fillId="0" borderId="73" xfId="0" applyNumberFormat="1" applyFont="1" applyBorder="1" applyAlignment="1">
      <alignment horizontal="center" vertical="top" wrapText="1"/>
    </xf>
    <xf numFmtId="0" fontId="0" fillId="0" borderId="88" xfId="0" applyFont="1" applyBorder="1"/>
    <xf numFmtId="0" fontId="0" fillId="0" borderId="87" xfId="0" applyFont="1" applyBorder="1" applyAlignment="1">
      <alignment horizontal="center"/>
    </xf>
    <xf numFmtId="0" fontId="0" fillId="0" borderId="54" xfId="0" applyFont="1" applyBorder="1"/>
    <xf numFmtId="0" fontId="0" fillId="0" borderId="54" xfId="0" applyFont="1" applyBorder="1" applyAlignment="1">
      <alignment horizontal="center"/>
    </xf>
    <xf numFmtId="0" fontId="0" fillId="0" borderId="89" xfId="0" applyFont="1" applyBorder="1"/>
    <xf numFmtId="0" fontId="0" fillId="8" borderId="88" xfId="0" applyFill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2" fontId="0" fillId="0" borderId="10" xfId="0" applyNumberFormat="1" applyBorder="1" applyAlignment="1">
      <alignment vertical="top" wrapText="1"/>
    </xf>
    <xf numFmtId="4" fontId="9" fillId="0" borderId="9" xfId="0" applyNumberFormat="1" applyFont="1" applyFill="1" applyBorder="1" applyAlignment="1">
      <alignment vertical="top" wrapText="1"/>
    </xf>
    <xf numFmtId="4" fontId="9" fillId="0" borderId="11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16" xfId="0" applyNumberForma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9" fontId="27" fillId="0" borderId="39" xfId="0" applyNumberFormat="1" applyFont="1" applyBorder="1" applyAlignment="1">
      <alignment horizontal="center"/>
    </xf>
    <xf numFmtId="0" fontId="25" fillId="0" borderId="39" xfId="0" applyNumberFormat="1" applyFont="1" applyBorder="1" applyAlignment="1">
      <alignment horizontal="left"/>
    </xf>
    <xf numFmtId="49" fontId="25" fillId="0" borderId="66" xfId="0" applyNumberFormat="1" applyFont="1" applyBorder="1" applyAlignment="1">
      <alignment horizontal="center"/>
    </xf>
    <xf numFmtId="49" fontId="25" fillId="0" borderId="40" xfId="0" applyNumberFormat="1" applyFont="1" applyBorder="1" applyAlignment="1">
      <alignment horizontal="center"/>
    </xf>
    <xf numFmtId="49" fontId="25" fillId="0" borderId="67" xfId="0" applyNumberFormat="1" applyFont="1" applyBorder="1" applyAlignment="1">
      <alignment horizontal="center"/>
    </xf>
    <xf numFmtId="49" fontId="17" fillId="0" borderId="68" xfId="0" applyNumberFormat="1" applyFont="1" applyBorder="1" applyAlignment="1">
      <alignment horizontal="center"/>
    </xf>
    <xf numFmtId="49" fontId="17" fillId="0" borderId="69" xfId="0" applyNumberFormat="1" applyFont="1" applyBorder="1" applyAlignment="1">
      <alignment horizontal="center"/>
    </xf>
    <xf numFmtId="49" fontId="17" fillId="0" borderId="7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 vertical="top"/>
    </xf>
    <xf numFmtId="0" fontId="17" fillId="0" borderId="0" xfId="0" applyNumberFormat="1" applyFont="1" applyBorder="1" applyAlignment="1">
      <alignment horizontal="left"/>
    </xf>
    <xf numFmtId="0" fontId="28" fillId="0" borderId="0" xfId="0" applyNumberFormat="1" applyFont="1" applyBorder="1" applyAlignment="1">
      <alignment horizontal="center" wrapText="1"/>
    </xf>
    <xf numFmtId="0" fontId="28" fillId="0" borderId="39" xfId="0" applyNumberFormat="1" applyFont="1" applyBorder="1" applyAlignment="1">
      <alignment horizontal="center" wrapText="1"/>
    </xf>
    <xf numFmtId="0" fontId="17" fillId="0" borderId="43" xfId="0" applyNumberFormat="1" applyFont="1" applyBorder="1" applyAlignment="1">
      <alignment horizontal="center" vertical="center"/>
    </xf>
    <xf numFmtId="0" fontId="17" fillId="0" borderId="44" xfId="0" applyNumberFormat="1" applyFont="1" applyBorder="1" applyAlignment="1">
      <alignment horizontal="center" vertical="center"/>
    </xf>
    <xf numFmtId="0" fontId="17" fillId="0" borderId="45" xfId="0" applyNumberFormat="1" applyFont="1" applyBorder="1" applyAlignment="1">
      <alignment horizontal="center" vertical="center"/>
    </xf>
    <xf numFmtId="0" fontId="17" fillId="0" borderId="48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49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/>
    </xf>
    <xf numFmtId="49" fontId="25" fillId="0" borderId="63" xfId="0" applyNumberFormat="1" applyFont="1" applyBorder="1" applyAlignment="1">
      <alignment horizontal="center"/>
    </xf>
    <xf numFmtId="49" fontId="25" fillId="0" borderId="64" xfId="0" applyNumberFormat="1" applyFont="1" applyBorder="1" applyAlignment="1">
      <alignment horizontal="center"/>
    </xf>
    <xf numFmtId="49" fontId="25" fillId="0" borderId="65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right"/>
    </xf>
    <xf numFmtId="49" fontId="27" fillId="0" borderId="39" xfId="0" applyNumberFormat="1" applyFont="1" applyFill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49" fontId="25" fillId="0" borderId="39" xfId="0" applyNumberFormat="1" applyFont="1" applyBorder="1" applyAlignment="1">
      <alignment horizontal="center"/>
    </xf>
    <xf numFmtId="49" fontId="25" fillId="0" borderId="39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 vertical="top" wrapText="1"/>
    </xf>
    <xf numFmtId="49" fontId="22" fillId="0" borderId="39" xfId="0" applyNumberFormat="1" applyFont="1" applyBorder="1" applyAlignment="1">
      <alignment horizontal="left"/>
    </xf>
    <xf numFmtId="0" fontId="28" fillId="0" borderId="39" xfId="0" applyNumberFormat="1" applyFont="1" applyBorder="1" applyAlignment="1">
      <alignment horizontal="center"/>
    </xf>
    <xf numFmtId="0" fontId="16" fillId="0" borderId="44" xfId="0" applyNumberFormat="1" applyFont="1" applyBorder="1" applyAlignment="1">
      <alignment horizontal="center" vertical="top"/>
    </xf>
    <xf numFmtId="0" fontId="21" fillId="0" borderId="0" xfId="0" applyNumberFormat="1" applyFont="1" applyBorder="1" applyAlignment="1">
      <alignment horizontal="right"/>
    </xf>
    <xf numFmtId="49" fontId="22" fillId="0" borderId="39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top" wrapText="1"/>
    </xf>
    <xf numFmtId="4" fontId="9" fillId="0" borderId="27" xfId="0" applyNumberFormat="1" applyFont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vertical="top" wrapText="1"/>
    </xf>
    <xf numFmtId="4" fontId="9" fillId="2" borderId="9" xfId="0" applyNumberFormat="1" applyFont="1" applyFill="1" applyBorder="1" applyAlignment="1">
      <alignment vertical="top" wrapText="1"/>
    </xf>
    <xf numFmtId="4" fontId="9" fillId="9" borderId="3" xfId="0" applyNumberFormat="1" applyFont="1" applyFill="1" applyBorder="1" applyAlignment="1">
      <alignment vertical="top" wrapText="1"/>
    </xf>
    <xf numFmtId="4" fontId="9" fillId="9" borderId="9" xfId="0" applyNumberFormat="1" applyFont="1" applyFill="1" applyBorder="1" applyAlignment="1">
      <alignment vertical="top" wrapText="1"/>
    </xf>
    <xf numFmtId="4" fontId="9" fillId="3" borderId="10" xfId="0" applyNumberFormat="1" applyFont="1" applyFill="1" applyBorder="1" applyAlignment="1">
      <alignment horizontal="center" vertical="top" wrapText="1"/>
    </xf>
    <xf numFmtId="4" fontId="9" fillId="3" borderId="9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Border="1" applyAlignment="1">
      <alignment vertical="top" wrapText="1"/>
    </xf>
    <xf numFmtId="4" fontId="9" fillId="0" borderId="9" xfId="0" applyNumberFormat="1" applyFont="1" applyBorder="1" applyAlignment="1">
      <alignment vertical="top" wrapText="1"/>
    </xf>
    <xf numFmtId="4" fontId="9" fillId="0" borderId="17" xfId="0" applyNumberFormat="1" applyFont="1" applyBorder="1" applyAlignment="1">
      <alignment horizontal="center" vertical="top" wrapText="1"/>
    </xf>
    <xf numFmtId="4" fontId="9" fillId="0" borderId="18" xfId="0" applyNumberFormat="1" applyFont="1" applyBorder="1" applyAlignment="1">
      <alignment horizontal="center" vertical="top" wrapText="1"/>
    </xf>
    <xf numFmtId="4" fontId="9" fillId="4" borderId="3" xfId="0" applyNumberFormat="1" applyFont="1" applyFill="1" applyBorder="1" applyAlignment="1">
      <alignment vertical="top" wrapText="1"/>
    </xf>
    <xf numFmtId="4" fontId="9" fillId="4" borderId="9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" fontId="9" fillId="0" borderId="10" xfId="0" applyNumberFormat="1" applyFont="1" applyBorder="1" applyAlignment="1">
      <alignment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9" xfId="0" applyNumberFormat="1" applyFont="1" applyBorder="1" applyAlignment="1">
      <alignment horizontal="center" vertical="top" wrapText="1"/>
    </xf>
    <xf numFmtId="4" fontId="9" fillId="3" borderId="10" xfId="0" applyNumberFormat="1" applyFont="1" applyFill="1" applyBorder="1" applyAlignment="1">
      <alignment vertical="top" wrapText="1"/>
    </xf>
    <xf numFmtId="4" fontId="9" fillId="3" borderId="9" xfId="0" applyNumberFormat="1" applyFont="1" applyFill="1" applyBorder="1" applyAlignment="1">
      <alignment vertical="top" wrapText="1"/>
    </xf>
    <xf numFmtId="4" fontId="9" fillId="0" borderId="10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29" fillId="0" borderId="71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/>
    </xf>
    <xf numFmtId="0" fontId="29" fillId="0" borderId="73" xfId="0" applyFont="1" applyBorder="1" applyAlignment="1">
      <alignment horizontal="left" vertical="top" wrapText="1"/>
    </xf>
    <xf numFmtId="0" fontId="29" fillId="0" borderId="75" xfId="0" applyFont="1" applyBorder="1" applyAlignment="1">
      <alignment horizontal="left" vertical="top" wrapText="1"/>
    </xf>
    <xf numFmtId="0" fontId="29" fillId="0" borderId="76" xfId="0" applyFont="1" applyBorder="1" applyAlignment="1">
      <alignment horizontal="left" vertical="top" wrapText="1"/>
    </xf>
    <xf numFmtId="0" fontId="29" fillId="0" borderId="52" xfId="0" applyFont="1" applyBorder="1" applyAlignment="1">
      <alignment horizontal="left" vertical="top" wrapText="1"/>
    </xf>
    <xf numFmtId="0" fontId="29" fillId="0" borderId="22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top" wrapText="1"/>
    </xf>
    <xf numFmtId="0" fontId="20" fillId="3" borderId="9" xfId="0" applyFont="1" applyFill="1" applyBorder="1" applyAlignment="1">
      <alignment horizontal="center" vertical="top" wrapText="1"/>
    </xf>
    <xf numFmtId="0" fontId="9" fillId="3" borderId="5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80" xfId="0" applyFont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7" borderId="53" xfId="0" applyFont="1" applyFill="1" applyBorder="1" applyAlignment="1">
      <alignment horizontal="center" vertical="top" wrapText="1"/>
    </xf>
    <xf numFmtId="0" fontId="0" fillId="0" borderId="26" xfId="0" applyBorder="1"/>
    <xf numFmtId="0" fontId="9" fillId="0" borderId="52" xfId="0" applyFont="1" applyBorder="1" applyAlignment="1">
      <alignment horizontal="center" vertical="top" wrapText="1"/>
    </xf>
    <xf numFmtId="0" fontId="0" fillId="0" borderId="22" xfId="0" applyBorder="1"/>
    <xf numFmtId="0" fontId="9" fillId="0" borderId="90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1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1" xfId="0" applyFont="1" applyFill="1" applyBorder="1" applyAlignment="1">
      <alignment horizontal="center" vertical="top" wrapText="1"/>
    </xf>
    <xf numFmtId="0" fontId="9" fillId="0" borderId="72" xfId="0" applyFont="1" applyFill="1" applyBorder="1" applyAlignment="1">
      <alignment horizontal="center" vertical="top" wrapText="1"/>
    </xf>
    <xf numFmtId="0" fontId="9" fillId="0" borderId="73" xfId="0" applyFont="1" applyFill="1" applyBorder="1" applyAlignment="1">
      <alignment horizontal="center" vertical="top" wrapText="1"/>
    </xf>
    <xf numFmtId="0" fontId="0" fillId="0" borderId="71" xfId="0" applyFont="1" applyFill="1" applyBorder="1" applyAlignment="1">
      <alignment horizontal="center" wrapText="1"/>
    </xf>
    <xf numFmtId="0" fontId="0" fillId="0" borderId="72" xfId="0" applyFont="1" applyFill="1" applyBorder="1" applyAlignment="1">
      <alignment horizontal="center" wrapText="1"/>
    </xf>
    <xf numFmtId="0" fontId="0" fillId="0" borderId="7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14" xfId="1" applyBorder="1" applyAlignment="1" applyProtection="1">
      <alignment horizontal="center" vertical="top" wrapText="1"/>
    </xf>
    <xf numFmtId="0" fontId="3" fillId="0" borderId="8" xfId="1" applyBorder="1" applyAlignment="1" applyProtection="1">
      <alignment horizontal="center" vertical="top" wrapText="1"/>
    </xf>
    <xf numFmtId="0" fontId="3" fillId="0" borderId="6" xfId="1" applyBorder="1" applyAlignment="1" applyProtection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0" borderId="12" xfId="1" applyBorder="1" applyAlignment="1" applyProtection="1">
      <alignment horizontal="center" vertical="top" wrapText="1"/>
    </xf>
    <xf numFmtId="0" fontId="3" fillId="0" borderId="2" xfId="1" applyBorder="1" applyAlignment="1" applyProtection="1">
      <alignment horizontal="center" vertical="top" wrapText="1"/>
    </xf>
    <xf numFmtId="0" fontId="3" fillId="0" borderId="1" xfId="1" applyBorder="1" applyAlignment="1" applyProtection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3" fillId="8" borderId="12" xfId="1" applyFill="1" applyBorder="1" applyAlignment="1" applyProtection="1">
      <alignment vertical="top" wrapText="1"/>
    </xf>
    <xf numFmtId="0" fontId="3" fillId="8" borderId="2" xfId="1" applyFill="1" applyBorder="1" applyAlignment="1" applyProtection="1">
      <alignment vertical="top" wrapText="1"/>
    </xf>
    <xf numFmtId="0" fontId="3" fillId="8" borderId="1" xfId="1" applyFill="1" applyBorder="1" applyAlignment="1" applyProtection="1">
      <alignment vertical="top" wrapText="1"/>
    </xf>
    <xf numFmtId="0" fontId="0" fillId="6" borderId="4" xfId="0" applyFill="1" applyBorder="1" applyAlignment="1">
      <alignment horizontal="center" vertical="top" wrapText="1"/>
    </xf>
    <xf numFmtId="0" fontId="0" fillId="8" borderId="81" xfId="0" applyFill="1" applyBorder="1" applyAlignment="1">
      <alignment horizontal="center" vertical="top" wrapText="1"/>
    </xf>
    <xf numFmtId="0" fontId="0" fillId="8" borderId="82" xfId="0" applyFill="1" applyBorder="1" applyAlignment="1">
      <alignment horizontal="center" vertical="top" wrapText="1"/>
    </xf>
    <xf numFmtId="0" fontId="0" fillId="8" borderId="83" xfId="0" applyFill="1" applyBorder="1" applyAlignment="1">
      <alignment horizontal="center" vertical="top" wrapText="1"/>
    </xf>
    <xf numFmtId="0" fontId="3" fillId="6" borderId="12" xfId="1" applyFill="1" applyBorder="1" applyAlignment="1" applyProtection="1">
      <alignment vertical="top" wrapText="1"/>
    </xf>
    <xf numFmtId="0" fontId="3" fillId="6" borderId="2" xfId="1" applyFill="1" applyBorder="1" applyAlignment="1" applyProtection="1">
      <alignment vertical="top" wrapText="1"/>
    </xf>
    <xf numFmtId="0" fontId="3" fillId="6" borderId="1" xfId="1" applyFill="1" applyBorder="1" applyAlignment="1" applyProtection="1">
      <alignment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3" fillId="7" borderId="14" xfId="1" applyFill="1" applyBorder="1" applyAlignment="1" applyProtection="1">
      <alignment horizontal="center" vertical="top" wrapText="1"/>
    </xf>
    <xf numFmtId="0" fontId="3" fillId="7" borderId="8" xfId="1" applyFill="1" applyBorder="1" applyAlignment="1" applyProtection="1">
      <alignment horizontal="center" vertical="top" wrapText="1"/>
    </xf>
    <xf numFmtId="0" fontId="3" fillId="7" borderId="6" xfId="1" applyFill="1" applyBorder="1" applyAlignment="1" applyProtection="1">
      <alignment horizontal="center" vertical="top" wrapText="1"/>
    </xf>
    <xf numFmtId="0" fontId="3" fillId="7" borderId="12" xfId="1" applyFill="1" applyBorder="1" applyAlignment="1" applyProtection="1">
      <alignment horizontal="center" vertical="top" wrapText="1"/>
    </xf>
    <xf numFmtId="0" fontId="3" fillId="7" borderId="2" xfId="1" applyFill="1" applyBorder="1" applyAlignment="1" applyProtection="1">
      <alignment horizontal="center" vertical="top" wrapText="1"/>
    </xf>
    <xf numFmtId="0" fontId="3" fillId="7" borderId="1" xfId="1" applyFill="1" applyBorder="1" applyAlignment="1" applyProtection="1">
      <alignment horizontal="center" vertical="top" wrapText="1"/>
    </xf>
    <xf numFmtId="0" fontId="3" fillId="0" borderId="4" xfId="1" applyBorder="1" applyAlignment="1" applyProtection="1">
      <alignment horizontal="center" vertical="top" wrapText="1"/>
    </xf>
    <xf numFmtId="0" fontId="3" fillId="0" borderId="5" xfId="1" applyBorder="1" applyAlignment="1" applyProtection="1">
      <alignment horizontal="center" vertical="top" wrapText="1"/>
    </xf>
    <xf numFmtId="0" fontId="3" fillId="0" borderId="15" xfId="1" applyBorder="1" applyAlignment="1" applyProtection="1">
      <alignment horizontal="center" vertical="top" wrapText="1"/>
    </xf>
    <xf numFmtId="0" fontId="3" fillId="3" borderId="4" xfId="1" applyFill="1" applyBorder="1" applyAlignment="1" applyProtection="1">
      <alignment horizontal="center" vertical="top" wrapText="1"/>
    </xf>
    <xf numFmtId="0" fontId="3" fillId="3" borderId="5" xfId="1" applyFill="1" applyBorder="1" applyAlignment="1" applyProtection="1">
      <alignment horizontal="center" vertical="top" wrapText="1"/>
    </xf>
    <xf numFmtId="0" fontId="3" fillId="3" borderId="15" xfId="1" applyFill="1" applyBorder="1" applyAlignment="1" applyProtection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3" fillId="0" borderId="12" xfId="1" applyFill="1" applyBorder="1" applyAlignment="1" applyProtection="1">
      <alignment horizontal="center" vertical="top" wrapText="1"/>
    </xf>
    <xf numFmtId="0" fontId="3" fillId="0" borderId="2" xfId="1" applyFill="1" applyBorder="1" applyAlignment="1" applyProtection="1">
      <alignment horizontal="center" vertical="top" wrapText="1"/>
    </xf>
    <xf numFmtId="0" fontId="3" fillId="0" borderId="1" xfId="1" applyFill="1" applyBorder="1" applyAlignment="1" applyProtection="1">
      <alignment horizontal="center" vertical="top" wrapText="1"/>
    </xf>
    <xf numFmtId="0" fontId="34" fillId="0" borderId="61" xfId="1" applyFont="1" applyFill="1" applyBorder="1" applyAlignment="1" applyProtection="1">
      <alignment horizontal="center" vertical="top" wrapText="1"/>
    </xf>
    <xf numFmtId="0" fontId="34" fillId="0" borderId="82" xfId="1" applyFont="1" applyFill="1" applyBorder="1" applyAlignment="1" applyProtection="1">
      <alignment horizontal="center" vertical="top" wrapText="1"/>
    </xf>
    <xf numFmtId="0" fontId="34" fillId="0" borderId="89" xfId="1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4" fontId="0" fillId="3" borderId="31" xfId="0" applyNumberFormat="1" applyFill="1" applyBorder="1" applyAlignment="1">
      <alignment vertical="top" wrapText="1"/>
    </xf>
    <xf numFmtId="0" fontId="0" fillId="3" borderId="24" xfId="0" applyFill="1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0" fontId="0" fillId="3" borderId="2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39" xfId="0" applyFont="1" applyBorder="1" applyAlignment="1">
      <alignment horizontal="left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0" fillId="0" borderId="39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85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top" wrapText="1"/>
    </xf>
    <xf numFmtId="0" fontId="31" fillId="0" borderId="42" xfId="0" applyFont="1" applyBorder="1" applyAlignment="1">
      <alignment horizontal="center" vertical="top" wrapText="1"/>
    </xf>
    <xf numFmtId="0" fontId="31" fillId="7" borderId="37" xfId="0" applyFont="1" applyFill="1" applyBorder="1" applyAlignment="1">
      <alignment horizontal="left" vertical="top" wrapText="1"/>
    </xf>
    <xf numFmtId="0" fontId="31" fillId="0" borderId="85" xfId="0" applyFont="1" applyBorder="1" applyAlignment="1">
      <alignment horizontal="left" vertical="top" wrapText="1"/>
    </xf>
    <xf numFmtId="0" fontId="31" fillId="0" borderId="38" xfId="0" applyFont="1" applyBorder="1" applyAlignment="1">
      <alignment horizontal="left" vertical="top" wrapText="1"/>
    </xf>
    <xf numFmtId="49" fontId="31" fillId="7" borderId="37" xfId="0" applyNumberFormat="1" applyFont="1" applyFill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49" fontId="31" fillId="0" borderId="37" xfId="0" applyNumberFormat="1" applyFont="1" applyBorder="1" applyAlignment="1">
      <alignment horizontal="center" vertical="center" wrapText="1"/>
    </xf>
    <xf numFmtId="49" fontId="31" fillId="0" borderId="85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wrapText="1"/>
    </xf>
    <xf numFmtId="0" fontId="31" fillId="0" borderId="42" xfId="0" applyFont="1" applyBorder="1" applyAlignment="1">
      <alignment horizontal="center" wrapText="1"/>
    </xf>
    <xf numFmtId="0" fontId="31" fillId="0" borderId="16" xfId="0" applyFont="1" applyBorder="1" applyAlignment="1">
      <alignment horizontal="center" vertical="top" wrapText="1"/>
    </xf>
    <xf numFmtId="0" fontId="31" fillId="0" borderId="16" xfId="0" applyFont="1" applyBorder="1" applyAlignment="1">
      <alignment horizontal="center" wrapText="1"/>
    </xf>
    <xf numFmtId="0" fontId="31" fillId="0" borderId="43" xfId="0" applyFont="1" applyBorder="1" applyAlignment="1">
      <alignment horizontal="center" vertical="top" wrapText="1"/>
    </xf>
    <xf numFmtId="0" fontId="31" fillId="0" borderId="45" xfId="0" applyFont="1" applyBorder="1" applyAlignment="1">
      <alignment horizontal="center" wrapText="1"/>
    </xf>
    <xf numFmtId="0" fontId="31" fillId="0" borderId="46" xfId="0" applyFont="1" applyBorder="1" applyAlignment="1">
      <alignment wrapText="1"/>
    </xf>
    <xf numFmtId="0" fontId="31" fillId="0" borderId="47" xfId="0" applyFont="1" applyBorder="1" applyAlignment="1">
      <alignment wrapText="1"/>
    </xf>
    <xf numFmtId="0" fontId="31" fillId="0" borderId="37" xfId="0" applyFont="1" applyBorder="1" applyAlignment="1">
      <alignment horizontal="center" vertical="top" wrapText="1"/>
    </xf>
    <xf numFmtId="0" fontId="31" fillId="0" borderId="38" xfId="0" applyFont="1" applyBorder="1" applyAlignment="1">
      <alignment horizontal="center" vertical="top" wrapText="1"/>
    </xf>
    <xf numFmtId="0" fontId="31" fillId="0" borderId="42" xfId="0" applyFont="1" applyBorder="1" applyAlignment="1">
      <alignment vertical="top" wrapText="1"/>
    </xf>
    <xf numFmtId="0" fontId="31" fillId="7" borderId="37" xfId="0" applyFont="1" applyFill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6" fillId="0" borderId="16" xfId="0" applyNumberFormat="1" applyFont="1" applyBorder="1" applyAlignment="1">
      <alignment horizontal="center" vertical="top"/>
    </xf>
    <xf numFmtId="0" fontId="16" fillId="0" borderId="41" xfId="0" applyNumberFormat="1" applyFont="1" applyBorder="1" applyAlignment="1">
      <alignment horizontal="left" vertical="top"/>
    </xf>
    <xf numFmtId="0" fontId="16" fillId="0" borderId="40" xfId="0" applyNumberFormat="1" applyFont="1" applyBorder="1" applyAlignment="1">
      <alignment horizontal="left" vertical="top"/>
    </xf>
    <xf numFmtId="0" fontId="16" fillId="0" borderId="42" xfId="0" applyNumberFormat="1" applyFont="1" applyBorder="1" applyAlignment="1">
      <alignment horizontal="left" vertical="top"/>
    </xf>
    <xf numFmtId="0" fontId="16" fillId="0" borderId="41" xfId="0" applyNumberFormat="1" applyFont="1" applyBorder="1" applyAlignment="1">
      <alignment horizontal="center" vertical="top"/>
    </xf>
    <xf numFmtId="0" fontId="16" fillId="0" borderId="40" xfId="0" applyNumberFormat="1" applyFont="1" applyBorder="1" applyAlignment="1">
      <alignment horizontal="center" vertical="top"/>
    </xf>
    <xf numFmtId="0" fontId="16" fillId="0" borderId="42" xfId="0" applyNumberFormat="1" applyFont="1" applyBorder="1" applyAlignment="1">
      <alignment horizontal="center" vertical="top"/>
    </xf>
    <xf numFmtId="2" fontId="13" fillId="0" borderId="41" xfId="0" applyNumberFormat="1" applyFont="1" applyBorder="1" applyAlignment="1">
      <alignment horizontal="center" vertical="top"/>
    </xf>
    <xf numFmtId="2" fontId="13" fillId="0" borderId="40" xfId="0" applyNumberFormat="1" applyFont="1" applyBorder="1" applyAlignment="1">
      <alignment horizontal="center" vertical="top"/>
    </xf>
    <xf numFmtId="2" fontId="13" fillId="0" borderId="42" xfId="0" applyNumberFormat="1" applyFont="1" applyBorder="1" applyAlignment="1">
      <alignment horizontal="center" vertical="top"/>
    </xf>
    <xf numFmtId="0" fontId="16" fillId="0" borderId="41" xfId="0" applyNumberFormat="1" applyFont="1" applyBorder="1" applyAlignment="1">
      <alignment horizontal="left" vertical="top" wrapText="1"/>
    </xf>
    <xf numFmtId="0" fontId="16" fillId="0" borderId="40" xfId="0" applyNumberFormat="1" applyFont="1" applyBorder="1" applyAlignment="1">
      <alignment horizontal="left" vertical="top" wrapText="1"/>
    </xf>
    <xf numFmtId="0" fontId="16" fillId="0" borderId="42" xfId="0" applyNumberFormat="1" applyFont="1" applyBorder="1" applyAlignment="1">
      <alignment horizontal="left" vertical="top" wrapText="1"/>
    </xf>
    <xf numFmtId="2" fontId="13" fillId="0" borderId="16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top"/>
    </xf>
    <xf numFmtId="0" fontId="13" fillId="0" borderId="41" xfId="0" applyNumberFormat="1" applyFont="1" applyBorder="1" applyAlignment="1">
      <alignment horizontal="center" vertical="top"/>
    </xf>
    <xf numFmtId="0" fontId="13" fillId="0" borderId="40" xfId="0" applyNumberFormat="1" applyFont="1" applyBorder="1" applyAlignment="1">
      <alignment horizontal="center" vertical="top"/>
    </xf>
    <xf numFmtId="0" fontId="13" fillId="0" borderId="42" xfId="0" applyNumberFormat="1" applyFont="1" applyBorder="1" applyAlignment="1">
      <alignment horizontal="center" vertical="top"/>
    </xf>
    <xf numFmtId="0" fontId="13" fillId="0" borderId="41" xfId="0" applyNumberFormat="1" applyFont="1" applyBorder="1" applyAlignment="1">
      <alignment horizontal="left" vertical="center" wrapText="1"/>
    </xf>
    <xf numFmtId="0" fontId="13" fillId="0" borderId="40" xfId="0" applyNumberFormat="1" applyFont="1" applyBorder="1" applyAlignment="1">
      <alignment horizontal="left" vertical="center" wrapText="1"/>
    </xf>
    <xf numFmtId="0" fontId="13" fillId="0" borderId="42" xfId="0" applyNumberFormat="1" applyFont="1" applyBorder="1" applyAlignment="1">
      <alignment horizontal="left" vertical="center" wrapText="1"/>
    </xf>
    <xf numFmtId="0" fontId="13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3" fillId="0" borderId="41" xfId="0" applyNumberFormat="1" applyFont="1" applyBorder="1" applyAlignment="1">
      <alignment horizontal="right" vertical="center"/>
    </xf>
    <xf numFmtId="0" fontId="13" fillId="0" borderId="40" xfId="0" applyNumberFormat="1" applyFont="1" applyBorder="1" applyAlignment="1">
      <alignment horizontal="right" vertical="center"/>
    </xf>
    <xf numFmtId="0" fontId="13" fillId="0" borderId="42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center" wrapText="1"/>
    </xf>
    <xf numFmtId="0" fontId="13" fillId="0" borderId="43" xfId="0" applyNumberFormat="1" applyFont="1" applyBorder="1" applyAlignment="1">
      <alignment horizontal="center" vertical="center" wrapText="1"/>
    </xf>
    <xf numFmtId="0" fontId="13" fillId="0" borderId="44" xfId="0" applyNumberFormat="1" applyFont="1" applyBorder="1" applyAlignment="1">
      <alignment horizontal="center" vertical="center" wrapText="1"/>
    </xf>
    <xf numFmtId="0" fontId="13" fillId="0" borderId="45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left" vertical="center" wrapText="1"/>
    </xf>
    <xf numFmtId="49" fontId="12" fillId="0" borderId="39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2" fillId="0" borderId="39" xfId="0" applyNumberFormat="1" applyFont="1" applyBorder="1" applyAlignment="1">
      <alignment horizontal="left"/>
    </xf>
    <xf numFmtId="49" fontId="13" fillId="0" borderId="40" xfId="0" applyNumberFormat="1" applyFont="1" applyBorder="1" applyAlignment="1">
      <alignment horizontal="right" vertical="center"/>
    </xf>
    <xf numFmtId="49" fontId="13" fillId="0" borderId="42" xfId="0" applyNumberFormat="1" applyFont="1" applyBorder="1" applyAlignment="1">
      <alignment horizontal="right" vertical="center"/>
    </xf>
    <xf numFmtId="0" fontId="13" fillId="0" borderId="16" xfId="0" applyNumberFormat="1" applyFont="1" applyBorder="1" applyAlignment="1">
      <alignment horizontal="center" vertical="top"/>
    </xf>
    <xf numFmtId="0" fontId="13" fillId="0" borderId="41" xfId="0" applyNumberFormat="1" applyFont="1" applyBorder="1" applyAlignment="1">
      <alignment horizontal="center" vertical="center"/>
    </xf>
    <xf numFmtId="0" fontId="13" fillId="0" borderId="40" xfId="0" applyNumberFormat="1" applyFont="1" applyBorder="1" applyAlignment="1">
      <alignment horizontal="center" vertical="center"/>
    </xf>
    <xf numFmtId="0" fontId="13" fillId="0" borderId="42" xfId="0" applyNumberFormat="1" applyFont="1" applyBorder="1" applyAlignment="1">
      <alignment horizontal="center" vertical="center"/>
    </xf>
    <xf numFmtId="4" fontId="13" fillId="0" borderId="41" xfId="0" applyNumberFormat="1" applyFont="1" applyBorder="1" applyAlignment="1">
      <alignment horizontal="center" vertical="center"/>
    </xf>
    <xf numFmtId="4" fontId="13" fillId="0" borderId="40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justify" wrapText="1"/>
    </xf>
    <xf numFmtId="0" fontId="16" fillId="0" borderId="0" xfId="0" applyNumberFormat="1" applyFont="1" applyBorder="1" applyAlignment="1">
      <alignment horizontal="justify" wrapText="1"/>
    </xf>
    <xf numFmtId="0" fontId="13" fillId="0" borderId="40" xfId="0" applyNumberFormat="1" applyFont="1" applyBorder="1" applyAlignment="1">
      <alignment horizontal="left" vertical="center" wrapText="1" indent="2"/>
    </xf>
    <xf numFmtId="0" fontId="13" fillId="0" borderId="42" xfId="0" applyNumberFormat="1" applyFont="1" applyBorder="1" applyAlignment="1">
      <alignment horizontal="left" vertical="center" wrapText="1" indent="2"/>
    </xf>
    <xf numFmtId="4" fontId="13" fillId="0" borderId="1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horizontal="left" vertical="center" wrapText="1"/>
    </xf>
    <xf numFmtId="0" fontId="14" fillId="0" borderId="39" xfId="0" applyNumberFormat="1" applyFont="1" applyBorder="1" applyAlignment="1">
      <alignment horizont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0" fontId="13" fillId="0" borderId="44" xfId="0" applyNumberFormat="1" applyFont="1" applyBorder="1" applyAlignment="1">
      <alignment horizontal="left" vertical="center" wrapText="1" indent="2"/>
    </xf>
    <xf numFmtId="0" fontId="13" fillId="0" borderId="45" xfId="0" applyNumberFormat="1" applyFont="1" applyBorder="1" applyAlignment="1">
      <alignment horizontal="left" vertical="center" wrapText="1" indent="2"/>
    </xf>
    <xf numFmtId="0" fontId="13" fillId="0" borderId="43" xfId="0" applyNumberFormat="1" applyFont="1" applyBorder="1" applyAlignment="1">
      <alignment horizontal="center"/>
    </xf>
    <xf numFmtId="0" fontId="13" fillId="0" borderId="44" xfId="0" applyNumberFormat="1" applyFont="1" applyBorder="1" applyAlignment="1">
      <alignment horizontal="center"/>
    </xf>
    <xf numFmtId="0" fontId="13" fillId="0" borderId="45" xfId="0" applyNumberFormat="1" applyFont="1" applyBorder="1" applyAlignment="1">
      <alignment horizontal="center"/>
    </xf>
    <xf numFmtId="0" fontId="13" fillId="0" borderId="46" xfId="0" applyNumberFormat="1" applyFont="1" applyBorder="1" applyAlignment="1">
      <alignment horizontal="center"/>
    </xf>
    <xf numFmtId="0" fontId="13" fillId="0" borderId="39" xfId="0" applyNumberFormat="1" applyFont="1" applyBorder="1" applyAlignment="1">
      <alignment horizontal="center"/>
    </xf>
    <xf numFmtId="0" fontId="13" fillId="0" borderId="47" xfId="0" applyNumberFormat="1" applyFont="1" applyBorder="1" applyAlignment="1">
      <alignment horizontal="center"/>
    </xf>
    <xf numFmtId="4" fontId="13" fillId="0" borderId="43" xfId="0" applyNumberFormat="1" applyFont="1" applyBorder="1" applyAlignment="1">
      <alignment horizontal="center"/>
    </xf>
    <xf numFmtId="4" fontId="13" fillId="0" borderId="44" xfId="0" applyNumberFormat="1" applyFont="1" applyBorder="1" applyAlignment="1">
      <alignment horizontal="center"/>
    </xf>
    <xf numFmtId="4" fontId="13" fillId="0" borderId="45" xfId="0" applyNumberFormat="1" applyFont="1" applyBorder="1" applyAlignment="1">
      <alignment horizontal="center"/>
    </xf>
    <xf numFmtId="4" fontId="13" fillId="0" borderId="46" xfId="0" applyNumberFormat="1" applyFont="1" applyBorder="1" applyAlignment="1">
      <alignment horizontal="center"/>
    </xf>
    <xf numFmtId="4" fontId="13" fillId="0" borderId="39" xfId="0" applyNumberFormat="1" applyFont="1" applyBorder="1" applyAlignment="1">
      <alignment horizontal="center"/>
    </xf>
    <xf numFmtId="4" fontId="13" fillId="0" borderId="47" xfId="0" applyNumberFormat="1" applyFont="1" applyBorder="1" applyAlignment="1">
      <alignment horizontal="center"/>
    </xf>
    <xf numFmtId="0" fontId="13" fillId="0" borderId="39" xfId="0" applyNumberFormat="1" applyFont="1" applyBorder="1" applyAlignment="1">
      <alignment horizontal="left" vertical="center" wrapText="1"/>
    </xf>
    <xf numFmtId="0" fontId="13" fillId="0" borderId="47" xfId="0" applyNumberFormat="1" applyFont="1" applyBorder="1" applyAlignment="1">
      <alignment horizontal="left" vertical="center" wrapText="1"/>
    </xf>
    <xf numFmtId="49" fontId="13" fillId="0" borderId="41" xfId="0" applyNumberFormat="1" applyFont="1" applyBorder="1" applyAlignment="1">
      <alignment horizontal="right" vertical="center"/>
    </xf>
    <xf numFmtId="0" fontId="13" fillId="0" borderId="41" xfId="0" applyNumberFormat="1" applyFont="1" applyBorder="1" applyAlignment="1">
      <alignment horizontal="center" vertical="center" wrapText="1"/>
    </xf>
    <xf numFmtId="0" fontId="13" fillId="0" borderId="40" xfId="0" applyNumberFormat="1" applyFont="1" applyBorder="1" applyAlignment="1">
      <alignment horizontal="center" vertical="center" wrapText="1"/>
    </xf>
    <xf numFmtId="0" fontId="13" fillId="0" borderId="42" xfId="0" applyNumberFormat="1" applyFont="1" applyBorder="1" applyAlignment="1">
      <alignment horizontal="center" vertical="center" wrapText="1"/>
    </xf>
    <xf numFmtId="49" fontId="13" fillId="0" borderId="41" xfId="0" applyNumberFormat="1" applyFont="1" applyBorder="1" applyAlignment="1">
      <alignment horizontal="left" vertical="center"/>
    </xf>
    <xf numFmtId="49" fontId="13" fillId="0" borderId="40" xfId="0" applyNumberFormat="1" applyFont="1" applyBorder="1" applyAlignment="1">
      <alignment horizontal="left" vertical="center"/>
    </xf>
    <xf numFmtId="49" fontId="13" fillId="0" borderId="42" xfId="0" applyNumberFormat="1" applyFont="1" applyBorder="1" applyAlignment="1">
      <alignment horizontal="left" vertical="center"/>
    </xf>
    <xf numFmtId="0" fontId="16" fillId="0" borderId="16" xfId="0" applyNumberFormat="1" applyFont="1" applyBorder="1" applyAlignment="1">
      <alignment horizontal="left" vertical="top"/>
    </xf>
    <xf numFmtId="49" fontId="16" fillId="0" borderId="16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right" vertical="center"/>
    </xf>
    <xf numFmtId="49" fontId="16" fillId="0" borderId="42" xfId="0" applyNumberFormat="1" applyFont="1" applyBorder="1" applyAlignment="1">
      <alignment horizontal="right" vertical="center"/>
    </xf>
    <xf numFmtId="0" fontId="16" fillId="0" borderId="16" xfId="0" applyNumberFormat="1" applyFont="1" applyBorder="1" applyAlignment="1">
      <alignment horizontal="center" vertical="center"/>
    </xf>
    <xf numFmtId="0" fontId="16" fillId="0" borderId="41" xfId="0" applyNumberFormat="1" applyFont="1" applyBorder="1" applyAlignment="1">
      <alignment horizontal="left"/>
    </xf>
    <xf numFmtId="0" fontId="16" fillId="0" borderId="40" xfId="0" applyNumberFormat="1" applyFont="1" applyBorder="1" applyAlignment="1">
      <alignment horizontal="left"/>
    </xf>
    <xf numFmtId="0" fontId="16" fillId="0" borderId="42" xfId="0" applyNumberFormat="1" applyFont="1" applyBorder="1" applyAlignment="1">
      <alignment horizontal="left"/>
    </xf>
    <xf numFmtId="0" fontId="16" fillId="0" borderId="41" xfId="0" applyNumberFormat="1" applyFont="1" applyBorder="1" applyAlignment="1">
      <alignment horizontal="left" wrapText="1"/>
    </xf>
    <xf numFmtId="0" fontId="16" fillId="0" borderId="40" xfId="0" applyNumberFormat="1" applyFont="1" applyBorder="1" applyAlignment="1">
      <alignment horizontal="left" wrapText="1"/>
    </xf>
    <xf numFmtId="0" fontId="16" fillId="0" borderId="42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center"/>
    </xf>
    <xf numFmtId="0" fontId="13" fillId="0" borderId="48" xfId="0" applyNumberFormat="1" applyFont="1" applyBorder="1" applyAlignment="1">
      <alignment horizontal="center" vertical="center" wrapText="1"/>
    </xf>
    <xf numFmtId="0" fontId="13" fillId="0" borderId="49" xfId="0" applyNumberFormat="1" applyFont="1" applyBorder="1" applyAlignment="1">
      <alignment horizontal="center" vertical="center" wrapText="1"/>
    </xf>
    <xf numFmtId="0" fontId="13" fillId="0" borderId="46" xfId="0" applyNumberFormat="1" applyFont="1" applyBorder="1" applyAlignment="1">
      <alignment horizontal="center" vertical="center" wrapText="1"/>
    </xf>
    <xf numFmtId="0" fontId="13" fillId="0" borderId="39" xfId="0" applyNumberFormat="1" applyFont="1" applyBorder="1" applyAlignment="1">
      <alignment horizontal="center" vertical="center" wrapText="1"/>
    </xf>
    <xf numFmtId="0" fontId="13" fillId="0" borderId="47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wrapText="1"/>
    </xf>
    <xf numFmtId="4" fontId="0" fillId="0" borderId="37" xfId="0" applyNumberFormat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16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219075</xdr:rowOff>
    </xdr:to>
    <xdr:sp macro="" textlink="">
      <xdr:nvSpPr>
        <xdr:cNvPr id="2" name="AutoShape 1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3657600" y="2686050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5</xdr:row>
      <xdr:rowOff>28575</xdr:rowOff>
    </xdr:to>
    <xdr:sp macro="" textlink="">
      <xdr:nvSpPr>
        <xdr:cNvPr id="3" name="AutoShape 2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4267200" y="1162050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19050</xdr:rowOff>
    </xdr:to>
    <xdr:sp macro="" textlink="">
      <xdr:nvSpPr>
        <xdr:cNvPr id="4" name="AutoShape 3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0" y="3276600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104775</xdr:colOff>
      <xdr:row>15</xdr:row>
      <xdr:rowOff>38100</xdr:rowOff>
    </xdr:to>
    <xdr:sp macro="" textlink="">
      <xdr:nvSpPr>
        <xdr:cNvPr id="5" name="AutoShape 4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0" y="3667125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34</xdr:row>
      <xdr:rowOff>19050</xdr:rowOff>
    </xdr:to>
    <xdr:sp macro="" textlink="">
      <xdr:nvSpPr>
        <xdr:cNvPr id="6" name="AutoShape 5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609600" y="10591800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68</xdr:row>
      <xdr:rowOff>47625</xdr:rowOff>
    </xdr:to>
    <xdr:sp macro="" textlink="">
      <xdr:nvSpPr>
        <xdr:cNvPr id="7" name="AutoShape 6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609600" y="35480625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104775</xdr:colOff>
      <xdr:row>36</xdr:row>
      <xdr:rowOff>219075</xdr:rowOff>
    </xdr:to>
    <xdr:sp macro="" textlink="">
      <xdr:nvSpPr>
        <xdr:cNvPr id="8" name="AutoShape 7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0" y="41719500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40</xdr:row>
      <xdr:rowOff>219075</xdr:rowOff>
    </xdr:to>
    <xdr:sp macro="" textlink="">
      <xdr:nvSpPr>
        <xdr:cNvPr id="9" name="AutoShape 8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0" y="42300525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219075</xdr:rowOff>
    </xdr:to>
    <xdr:sp macro="" textlink="">
      <xdr:nvSpPr>
        <xdr:cNvPr id="10" name="AutoShape 9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0" y="42691050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104775</xdr:colOff>
      <xdr:row>138</xdr:row>
      <xdr:rowOff>19050</xdr:rowOff>
    </xdr:to>
    <xdr:sp macro="" textlink="">
      <xdr:nvSpPr>
        <xdr:cNvPr id="11" name="AutoShape 10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1219200" y="43081575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139</xdr:row>
      <xdr:rowOff>28575</xdr:rowOff>
    </xdr:to>
    <xdr:sp macro="" textlink="">
      <xdr:nvSpPr>
        <xdr:cNvPr id="12" name="AutoShape 11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0" y="43472100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104775</xdr:colOff>
      <xdr:row>97</xdr:row>
      <xdr:rowOff>57150</xdr:rowOff>
    </xdr:to>
    <xdr:sp macro="" textlink="">
      <xdr:nvSpPr>
        <xdr:cNvPr id="13" name="AutoShape 6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609600" y="18973800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104775</xdr:colOff>
      <xdr:row>124</xdr:row>
      <xdr:rowOff>161925</xdr:rowOff>
    </xdr:to>
    <xdr:sp macro="" textlink="">
      <xdr:nvSpPr>
        <xdr:cNvPr id="14" name="AutoShape 6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609600" y="32337375"/>
          <a:ext cx="104775" cy="2190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19050</xdr:rowOff>
    </xdr:to>
    <xdr:sp macro="" textlink="">
      <xdr:nvSpPr>
        <xdr:cNvPr id="15" name="AutoShape 3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0" y="2609850"/>
          <a:ext cx="104775" cy="219075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142875</xdr:colOff>
      <xdr:row>11</xdr:row>
      <xdr:rowOff>163033</xdr:rowOff>
    </xdr:to>
    <xdr:sp macro="" textlink="">
      <xdr:nvSpPr>
        <xdr:cNvPr id="1025" name="AutoShape 1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609600" y="3000375"/>
          <a:ext cx="142875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152400</xdr:colOff>
      <xdr:row>12</xdr:row>
      <xdr:rowOff>219075</xdr:rowOff>
    </xdr:to>
    <xdr:sp macro="" textlink="">
      <xdr:nvSpPr>
        <xdr:cNvPr id="1026" name="AutoShape 2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1219200" y="8524875"/>
          <a:ext cx="152400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152400</xdr:colOff>
      <xdr:row>12</xdr:row>
      <xdr:rowOff>219075</xdr:rowOff>
    </xdr:to>
    <xdr:sp macro="" textlink="">
      <xdr:nvSpPr>
        <xdr:cNvPr id="1027" name="AutoShape 3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1219200" y="10048875"/>
          <a:ext cx="152400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152400</xdr:colOff>
      <xdr:row>13</xdr:row>
      <xdr:rowOff>219075</xdr:rowOff>
    </xdr:to>
    <xdr:sp macro="" textlink="">
      <xdr:nvSpPr>
        <xdr:cNvPr id="1028" name="AutoShape 4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1219200" y="11382375"/>
          <a:ext cx="152400" cy="2190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152400</xdr:colOff>
      <xdr:row>15</xdr:row>
      <xdr:rowOff>28574</xdr:rowOff>
    </xdr:to>
    <xdr:sp macro="" textlink="">
      <xdr:nvSpPr>
        <xdr:cNvPr id="1029" name="AutoShape 5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1219200" y="12906375"/>
          <a:ext cx="152400" cy="21907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19</xdr:row>
      <xdr:rowOff>219075</xdr:rowOff>
    </xdr:to>
    <xdr:sp macro="" textlink="">
      <xdr:nvSpPr>
        <xdr:cNvPr id="1030" name="AutoShape 6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2438400" y="17678400"/>
          <a:ext cx="152400" cy="21907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219075</xdr:rowOff>
    </xdr:to>
    <xdr:sp macro="" textlink="">
      <xdr:nvSpPr>
        <xdr:cNvPr id="1031" name="AutoShape 7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2438400" y="22450425"/>
          <a:ext cx="152400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27</xdr:row>
      <xdr:rowOff>28576</xdr:rowOff>
    </xdr:to>
    <xdr:sp macro="" textlink="">
      <xdr:nvSpPr>
        <xdr:cNvPr id="1032" name="AutoShape 8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1828800" y="23402925"/>
          <a:ext cx="152400" cy="21907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219075</xdr:rowOff>
    </xdr:to>
    <xdr:sp macro="" textlink="">
      <xdr:nvSpPr>
        <xdr:cNvPr id="1033" name="AutoShape 9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2438400" y="27222450"/>
          <a:ext cx="152400" cy="2190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152400</xdr:colOff>
      <xdr:row>34</xdr:row>
      <xdr:rowOff>219075</xdr:rowOff>
    </xdr:to>
    <xdr:sp macro="" textlink="">
      <xdr:nvSpPr>
        <xdr:cNvPr id="1034" name="AutoShape 10" descr="План финансово-хозяйственной деятельности государственного (муниципального) учреждения (рекомендуемый образец) (форма применяется, начиная с формирования плана на 2020 год)"/>
        <xdr:cNvSpPr>
          <a:spLocks noChangeAspect="1" noChangeArrowheads="1"/>
        </xdr:cNvSpPr>
      </xdr:nvSpPr>
      <xdr:spPr bwMode="auto">
        <a:xfrm>
          <a:off x="609600" y="32004000"/>
          <a:ext cx="152400" cy="2190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ocs.cntd.ru/document/499011838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docs.cntd.ru/document/901714433" TargetMode="External"/><Relationship Id="rId7" Type="http://schemas.openxmlformats.org/officeDocument/2006/relationships/hyperlink" Target="http://docs.cntd.ru/document/902289896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ocs.cntd.ru/document/902289896" TargetMode="External"/><Relationship Id="rId1" Type="http://schemas.openxmlformats.org/officeDocument/2006/relationships/hyperlink" Target="http://docs.cntd.ru/document/499011838" TargetMode="External"/><Relationship Id="rId6" Type="http://schemas.openxmlformats.org/officeDocument/2006/relationships/hyperlink" Target="http://docs.cntd.ru/document/499011838" TargetMode="External"/><Relationship Id="rId11" Type="http://schemas.openxmlformats.org/officeDocument/2006/relationships/hyperlink" Target="http://docs.cntd.ru/document/902289896" TargetMode="External"/><Relationship Id="rId5" Type="http://schemas.openxmlformats.org/officeDocument/2006/relationships/hyperlink" Target="http://docs.cntd.ru/document/902289896" TargetMode="External"/><Relationship Id="rId10" Type="http://schemas.openxmlformats.org/officeDocument/2006/relationships/hyperlink" Target="http://docs.cntd.ru/document/499011838" TargetMode="External"/><Relationship Id="rId4" Type="http://schemas.openxmlformats.org/officeDocument/2006/relationships/hyperlink" Target="http://docs.cntd.ru/document/499011838" TargetMode="External"/><Relationship Id="rId9" Type="http://schemas.openxmlformats.org/officeDocument/2006/relationships/hyperlink" Target="http://docs.cntd.ru/document/90228989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4"/>
  <sheetViews>
    <sheetView tabSelected="1" workbookViewId="0">
      <selection activeCell="FG27" sqref="FG27"/>
    </sheetView>
  </sheetViews>
  <sheetFormatPr defaultRowHeight="15" x14ac:dyDescent="0.25"/>
  <cols>
    <col min="1" max="9" width="0.85546875" customWidth="1"/>
    <col min="10" max="10" width="1.5703125" customWidth="1"/>
    <col min="11" max="26" width="0.85546875" customWidth="1"/>
    <col min="27" max="27" width="4.42578125" customWidth="1"/>
    <col min="28" max="161" width="0.85546875" customWidth="1"/>
  </cols>
  <sheetData>
    <row r="1" spans="1:161" ht="25.5" customHeight="1" x14ac:dyDescent="0.2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340" t="s">
        <v>251</v>
      </c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40"/>
      <c r="EU1" s="340"/>
      <c r="EV1" s="340"/>
      <c r="EW1" s="340"/>
      <c r="EX1" s="340"/>
      <c r="EY1" s="340"/>
      <c r="EZ1" s="340"/>
      <c r="FA1" s="340"/>
      <c r="FB1" s="340"/>
      <c r="FC1" s="340"/>
      <c r="FD1" s="340"/>
      <c r="FE1" s="340"/>
    </row>
    <row r="2" spans="1:161" ht="47.2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341" t="s">
        <v>252</v>
      </c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341"/>
      <c r="DU2" s="341"/>
      <c r="DV2" s="341"/>
      <c r="DW2" s="341"/>
      <c r="DX2" s="341"/>
      <c r="DY2" s="341"/>
      <c r="DZ2" s="341"/>
      <c r="EA2" s="341"/>
      <c r="EB2" s="341"/>
      <c r="EC2" s="341"/>
      <c r="ED2" s="341"/>
      <c r="EE2" s="341"/>
      <c r="EF2" s="341"/>
      <c r="EG2" s="341"/>
      <c r="EH2" s="341"/>
      <c r="EI2" s="341"/>
      <c r="EJ2" s="341"/>
      <c r="EK2" s="341"/>
      <c r="EL2" s="341"/>
      <c r="EM2" s="341"/>
      <c r="EN2" s="341"/>
      <c r="EO2" s="341"/>
      <c r="EP2" s="341"/>
      <c r="EQ2" s="341"/>
      <c r="ER2" s="341"/>
      <c r="ES2" s="341"/>
      <c r="ET2" s="341"/>
      <c r="EU2" s="341"/>
      <c r="EV2" s="341"/>
      <c r="EW2" s="341"/>
      <c r="EX2" s="341"/>
      <c r="EY2" s="341"/>
      <c r="EZ2" s="341"/>
      <c r="FA2" s="341"/>
      <c r="FB2" s="341"/>
      <c r="FC2" s="341"/>
      <c r="FD2" s="341"/>
      <c r="FE2" s="341"/>
    </row>
    <row r="3" spans="1:16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</row>
    <row r="4" spans="1:16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0"/>
      <c r="DQ4" s="340"/>
      <c r="DR4" s="340"/>
      <c r="DS4" s="340"/>
      <c r="DT4" s="340"/>
      <c r="DU4" s="340"/>
      <c r="DV4" s="340"/>
      <c r="DW4" s="340"/>
      <c r="DX4" s="340"/>
      <c r="DY4" s="340"/>
      <c r="DZ4" s="340"/>
      <c r="EA4" s="340"/>
      <c r="EB4" s="340"/>
      <c r="EC4" s="340"/>
      <c r="ED4" s="340"/>
      <c r="EE4" s="340"/>
      <c r="EF4" s="340"/>
      <c r="EG4" s="340"/>
      <c r="EH4" s="340"/>
      <c r="EI4" s="340"/>
      <c r="EJ4" s="340"/>
      <c r="EK4" s="340"/>
      <c r="EL4" s="340"/>
      <c r="EM4" s="340"/>
      <c r="EN4" s="340"/>
      <c r="EO4" s="340"/>
      <c r="EP4" s="340"/>
      <c r="EQ4" s="340"/>
      <c r="ER4" s="340"/>
      <c r="ES4" s="340"/>
      <c r="ET4" s="340"/>
      <c r="EU4" s="340"/>
      <c r="EV4" s="340"/>
      <c r="EW4" s="340"/>
      <c r="EX4" s="340"/>
      <c r="EY4" s="340"/>
      <c r="EZ4" s="340"/>
      <c r="FA4" s="340"/>
      <c r="FB4" s="340"/>
      <c r="FC4" s="340"/>
      <c r="FD4" s="340"/>
      <c r="FE4" s="340"/>
    </row>
    <row r="5" spans="1:16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147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</row>
    <row r="6" spans="1:16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319" t="s">
        <v>253</v>
      </c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</row>
    <row r="7" spans="1:161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320" t="s">
        <v>287</v>
      </c>
      <c r="DM7" s="320"/>
      <c r="DN7" s="320"/>
      <c r="DO7" s="320"/>
      <c r="DP7" s="320"/>
      <c r="DQ7" s="320"/>
      <c r="DR7" s="320"/>
      <c r="DS7" s="320"/>
      <c r="DT7" s="320"/>
      <c r="DU7" s="320"/>
      <c r="DV7" s="320"/>
      <c r="DW7" s="320"/>
      <c r="DX7" s="320"/>
      <c r="DY7" s="320"/>
      <c r="DZ7" s="320"/>
      <c r="EA7" s="320"/>
      <c r="EB7" s="320"/>
      <c r="EC7" s="320"/>
      <c r="ED7" s="320"/>
      <c r="EE7" s="320"/>
      <c r="EF7" s="320"/>
      <c r="EG7" s="320"/>
      <c r="EH7" s="320"/>
      <c r="EI7" s="320"/>
      <c r="EJ7" s="320"/>
      <c r="EK7" s="320"/>
      <c r="EL7" s="320"/>
      <c r="EM7" s="320"/>
      <c r="EN7" s="320"/>
      <c r="EO7" s="320"/>
      <c r="EP7" s="320"/>
      <c r="EQ7" s="320"/>
      <c r="ER7" s="320"/>
      <c r="ES7" s="320"/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0"/>
    </row>
    <row r="8" spans="1:161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321" t="s">
        <v>254</v>
      </c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  <c r="EA8" s="321"/>
      <c r="EB8" s="321"/>
      <c r="EC8" s="321"/>
      <c r="ED8" s="321"/>
      <c r="EE8" s="321"/>
      <c r="EF8" s="321"/>
      <c r="EG8" s="321"/>
      <c r="EH8" s="321"/>
      <c r="EI8" s="321"/>
      <c r="EJ8" s="321"/>
      <c r="EK8" s="321"/>
      <c r="EL8" s="321"/>
      <c r="EM8" s="321"/>
      <c r="EN8" s="321"/>
      <c r="EO8" s="321"/>
      <c r="EP8" s="321"/>
      <c r="EQ8" s="321"/>
      <c r="ER8" s="321"/>
      <c r="ES8" s="321"/>
      <c r="ET8" s="321"/>
      <c r="EU8" s="321"/>
      <c r="EV8" s="321"/>
      <c r="EW8" s="321"/>
      <c r="EX8" s="321"/>
      <c r="EY8" s="321"/>
      <c r="EZ8" s="321"/>
      <c r="FA8" s="321"/>
      <c r="FB8" s="321"/>
      <c r="FC8" s="321"/>
      <c r="FD8" s="321"/>
      <c r="FE8" s="321"/>
    </row>
    <row r="9" spans="1:161" x14ac:dyDescent="0.25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320" t="s">
        <v>283</v>
      </c>
      <c r="DM9" s="320"/>
      <c r="DN9" s="320"/>
      <c r="DO9" s="320"/>
      <c r="DP9" s="320"/>
      <c r="DQ9" s="320"/>
      <c r="DR9" s="320"/>
      <c r="DS9" s="320"/>
      <c r="DT9" s="320"/>
      <c r="DU9" s="320"/>
      <c r="DV9" s="320"/>
      <c r="DW9" s="320"/>
      <c r="DX9" s="320"/>
      <c r="DY9" s="320"/>
      <c r="DZ9" s="320"/>
      <c r="EA9" s="320"/>
      <c r="EB9" s="320"/>
      <c r="EC9" s="320"/>
      <c r="ED9" s="320"/>
      <c r="EE9" s="320"/>
      <c r="EF9" s="320"/>
      <c r="EG9" s="320"/>
      <c r="EH9" s="320"/>
      <c r="EI9" s="320"/>
      <c r="EJ9" s="320"/>
      <c r="EK9" s="320"/>
      <c r="EL9" s="320"/>
      <c r="EM9" s="320"/>
      <c r="EN9" s="320"/>
      <c r="EO9" s="320"/>
      <c r="EP9" s="320"/>
      <c r="EQ9" s="320"/>
      <c r="ER9" s="320"/>
      <c r="ES9" s="320"/>
      <c r="ET9" s="320"/>
      <c r="EU9" s="320"/>
      <c r="EV9" s="320"/>
      <c r="EW9" s="320"/>
      <c r="EX9" s="320"/>
      <c r="EY9" s="320"/>
      <c r="EZ9" s="320"/>
      <c r="FA9" s="320"/>
      <c r="FB9" s="320"/>
      <c r="FC9" s="320"/>
      <c r="FD9" s="320"/>
      <c r="FE9" s="320"/>
    </row>
    <row r="10" spans="1:161" x14ac:dyDescent="0.25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321" t="s">
        <v>255</v>
      </c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/>
      <c r="EF10" s="321"/>
      <c r="EG10" s="321"/>
      <c r="EH10" s="321"/>
      <c r="EI10" s="321"/>
      <c r="EJ10" s="321"/>
      <c r="EK10" s="321"/>
      <c r="EL10" s="321"/>
      <c r="EM10" s="321"/>
      <c r="EN10" s="321"/>
      <c r="EO10" s="321"/>
      <c r="EP10" s="321"/>
      <c r="EQ10" s="321"/>
      <c r="ER10" s="321"/>
      <c r="ES10" s="321"/>
      <c r="ET10" s="321"/>
      <c r="EU10" s="321"/>
      <c r="EV10" s="321"/>
      <c r="EW10" s="321"/>
      <c r="EX10" s="321"/>
      <c r="EY10" s="321"/>
      <c r="EZ10" s="321"/>
      <c r="FA10" s="321"/>
      <c r="FB10" s="321"/>
      <c r="FC10" s="321"/>
      <c r="FD10" s="321"/>
      <c r="FE10" s="321"/>
    </row>
    <row r="11" spans="1:161" x14ac:dyDescent="0.25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319" t="s">
        <v>272</v>
      </c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54"/>
      <c r="EK11" s="54"/>
      <c r="EL11" s="343" t="s">
        <v>288</v>
      </c>
      <c r="EM11" s="343"/>
      <c r="EN11" s="343"/>
      <c r="EO11" s="343"/>
      <c r="EP11" s="343"/>
      <c r="EQ11" s="343"/>
      <c r="ER11" s="343"/>
      <c r="ES11" s="343"/>
      <c r="ET11" s="343"/>
      <c r="EU11" s="343"/>
      <c r="EV11" s="343"/>
      <c r="EW11" s="343"/>
      <c r="EX11" s="343"/>
      <c r="EY11" s="343"/>
      <c r="EZ11" s="343"/>
      <c r="FA11" s="343"/>
      <c r="FB11" s="343"/>
      <c r="FC11" s="343"/>
      <c r="FD11" s="343"/>
      <c r="FE11" s="343"/>
    </row>
    <row r="12" spans="1:161" x14ac:dyDescent="0.25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321" t="s">
        <v>61</v>
      </c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  <c r="EA12" s="321"/>
      <c r="EB12" s="321"/>
      <c r="EC12" s="321"/>
      <c r="ED12" s="321"/>
      <c r="EE12" s="321"/>
      <c r="EF12" s="321"/>
      <c r="EG12" s="321"/>
      <c r="EH12" s="321"/>
      <c r="EI12" s="321"/>
      <c r="EJ12" s="54"/>
      <c r="EK12" s="54"/>
      <c r="EL12" s="344" t="s">
        <v>62</v>
      </c>
      <c r="EM12" s="344"/>
      <c r="EN12" s="344"/>
      <c r="EO12" s="344"/>
      <c r="EP12" s="344"/>
      <c r="EQ12" s="344"/>
      <c r="ER12" s="344"/>
      <c r="ES12" s="344"/>
      <c r="ET12" s="344"/>
      <c r="EU12" s="344"/>
      <c r="EV12" s="344"/>
      <c r="EW12" s="344"/>
      <c r="EX12" s="344"/>
      <c r="EY12" s="344"/>
      <c r="EZ12" s="344"/>
      <c r="FA12" s="344"/>
      <c r="FB12" s="344"/>
      <c r="FC12" s="344"/>
      <c r="FD12" s="344"/>
      <c r="FE12" s="344"/>
    </row>
    <row r="13" spans="1:161" x14ac:dyDescent="0.25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345" t="s">
        <v>256</v>
      </c>
      <c r="DX13" s="345"/>
      <c r="DY13" s="346"/>
      <c r="DZ13" s="346"/>
      <c r="EA13" s="346"/>
      <c r="EB13" s="347" t="s">
        <v>256</v>
      </c>
      <c r="EC13" s="347"/>
      <c r="ED13" s="147"/>
      <c r="EE13" s="346"/>
      <c r="EF13" s="346"/>
      <c r="EG13" s="346"/>
      <c r="EH13" s="346"/>
      <c r="EI13" s="346"/>
      <c r="EJ13" s="346"/>
      <c r="EK13" s="346"/>
      <c r="EL13" s="346"/>
      <c r="EM13" s="346"/>
      <c r="EN13" s="346"/>
      <c r="EO13" s="346"/>
      <c r="EP13" s="346"/>
      <c r="EQ13" s="346"/>
      <c r="ER13" s="346"/>
      <c r="ES13" s="346"/>
      <c r="ET13" s="345">
        <v>20</v>
      </c>
      <c r="EU13" s="345"/>
      <c r="EV13" s="345"/>
      <c r="EW13" s="342"/>
      <c r="EX13" s="342"/>
      <c r="EY13" s="342"/>
      <c r="EZ13" s="147" t="s">
        <v>257</v>
      </c>
      <c r="FA13" s="147"/>
      <c r="FB13" s="147"/>
      <c r="FC13" s="147"/>
      <c r="FD13" s="147"/>
      <c r="FE13" s="147"/>
    </row>
    <row r="14" spans="1:16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</row>
    <row r="15" spans="1:161" x14ac:dyDescent="0.25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2" t="s">
        <v>258</v>
      </c>
      <c r="CS15" s="311" t="s">
        <v>414</v>
      </c>
      <c r="CT15" s="311"/>
      <c r="CU15" s="311"/>
      <c r="CV15" s="151" t="s">
        <v>257</v>
      </c>
      <c r="CW15" s="151"/>
      <c r="CX15" s="151"/>
      <c r="CY15" s="151"/>
      <c r="CZ15" s="151"/>
      <c r="DA15" s="151"/>
      <c r="DB15" s="151"/>
      <c r="DC15" s="151"/>
      <c r="DD15" s="151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49"/>
    </row>
    <row r="16" spans="1:161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51"/>
      <c r="AU16" s="151"/>
      <c r="AV16" s="151"/>
      <c r="AW16" s="151"/>
      <c r="AX16" s="151"/>
      <c r="AY16" s="335" t="s">
        <v>259</v>
      </c>
      <c r="AZ16" s="335"/>
      <c r="BA16" s="335"/>
      <c r="BB16" s="335"/>
      <c r="BC16" s="335"/>
      <c r="BD16" s="335"/>
      <c r="BE16" s="335"/>
      <c r="BF16" s="336" t="s">
        <v>414</v>
      </c>
      <c r="BG16" s="336"/>
      <c r="BH16" s="336"/>
      <c r="BI16" s="335" t="s">
        <v>260</v>
      </c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6" t="s">
        <v>424</v>
      </c>
      <c r="CF16" s="336"/>
      <c r="CG16" s="336"/>
      <c r="CH16" s="335" t="s">
        <v>261</v>
      </c>
      <c r="CI16" s="335"/>
      <c r="CJ16" s="335"/>
      <c r="CK16" s="335"/>
      <c r="CL16" s="335"/>
      <c r="CM16" s="336" t="s">
        <v>425</v>
      </c>
      <c r="CN16" s="336"/>
      <c r="CO16" s="336"/>
      <c r="CP16" s="337" t="s">
        <v>273</v>
      </c>
      <c r="CQ16" s="337"/>
      <c r="CR16" s="337"/>
      <c r="CS16" s="337"/>
      <c r="CT16" s="337"/>
      <c r="CU16" s="337"/>
      <c r="CV16" s="337"/>
      <c r="CW16" s="337"/>
      <c r="CX16" s="337"/>
      <c r="CY16" s="151"/>
      <c r="CZ16" s="151"/>
      <c r="DA16" s="151"/>
      <c r="DB16" s="151"/>
      <c r="DC16" s="151"/>
      <c r="DD16" s="151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325" t="s">
        <v>262</v>
      </c>
      <c r="ET16" s="326"/>
      <c r="EU16" s="326"/>
      <c r="EV16" s="326"/>
      <c r="EW16" s="326"/>
      <c r="EX16" s="326"/>
      <c r="EY16" s="326"/>
      <c r="EZ16" s="326"/>
      <c r="FA16" s="326"/>
      <c r="FB16" s="326"/>
      <c r="FC16" s="326"/>
      <c r="FD16" s="326"/>
      <c r="FE16" s="327"/>
    </row>
    <row r="17" spans="1:161" ht="15.75" thickBot="1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328"/>
      <c r="ET17" s="329"/>
      <c r="EU17" s="329"/>
      <c r="EV17" s="329"/>
      <c r="EW17" s="329"/>
      <c r="EX17" s="329"/>
      <c r="EY17" s="329"/>
      <c r="EZ17" s="329"/>
      <c r="FA17" s="329"/>
      <c r="FB17" s="329"/>
      <c r="FC17" s="329"/>
      <c r="FD17" s="329"/>
      <c r="FE17" s="330"/>
    </row>
    <row r="18" spans="1:16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331"/>
      <c r="BH18" s="331"/>
      <c r="BI18" s="331"/>
      <c r="BJ18" s="331"/>
      <c r="BK18" s="338" t="s">
        <v>425</v>
      </c>
      <c r="BL18" s="338"/>
      <c r="BM18" s="338"/>
      <c r="BN18" s="322" t="s">
        <v>256</v>
      </c>
      <c r="BO18" s="322"/>
      <c r="BP18" s="56"/>
      <c r="BQ18" s="338" t="s">
        <v>466</v>
      </c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1">
        <v>20</v>
      </c>
      <c r="CG18" s="331"/>
      <c r="CH18" s="331"/>
      <c r="CI18" s="339" t="s">
        <v>414</v>
      </c>
      <c r="CJ18" s="339"/>
      <c r="CK18" s="339"/>
      <c r="CL18" s="56" t="s">
        <v>257</v>
      </c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150" t="s">
        <v>206</v>
      </c>
      <c r="ER18" s="56"/>
      <c r="ES18" s="332" t="s">
        <v>467</v>
      </c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4"/>
    </row>
    <row r="19" spans="1:161" x14ac:dyDescent="0.25">
      <c r="A19" s="322" t="s">
        <v>263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3" t="s">
        <v>282</v>
      </c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150" t="s">
        <v>264</v>
      </c>
      <c r="ER19" s="56"/>
      <c r="ES19" s="313"/>
      <c r="ET19" s="314"/>
      <c r="EU19" s="314"/>
      <c r="EV19" s="314"/>
      <c r="EW19" s="314"/>
      <c r="EX19" s="314"/>
      <c r="EY19" s="314"/>
      <c r="EZ19" s="314"/>
      <c r="FA19" s="314"/>
      <c r="FB19" s="314"/>
      <c r="FC19" s="314"/>
      <c r="FD19" s="314"/>
      <c r="FE19" s="315"/>
    </row>
    <row r="20" spans="1:161" ht="15" customHeight="1" x14ac:dyDescent="0.25">
      <c r="A20" s="56" t="s">
        <v>265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  <c r="BS20" s="324"/>
      <c r="BT20" s="324"/>
      <c r="BU20" s="324"/>
      <c r="BV20" s="324"/>
      <c r="BW20" s="324"/>
      <c r="BX20" s="324"/>
      <c r="BY20" s="324"/>
      <c r="BZ20" s="324"/>
      <c r="CA20" s="324"/>
      <c r="CB20" s="324"/>
      <c r="CC20" s="324"/>
      <c r="CD20" s="324"/>
      <c r="CE20" s="324"/>
      <c r="CF20" s="324"/>
      <c r="CG20" s="324"/>
      <c r="CH20" s="324"/>
      <c r="CI20" s="324"/>
      <c r="CJ20" s="324"/>
      <c r="CK20" s="324"/>
      <c r="CL20" s="324"/>
      <c r="CM20" s="324"/>
      <c r="CN20" s="324"/>
      <c r="CO20" s="324"/>
      <c r="CP20" s="324"/>
      <c r="CQ20" s="324"/>
      <c r="CR20" s="324"/>
      <c r="CS20" s="324"/>
      <c r="CT20" s="324"/>
      <c r="CU20" s="324"/>
      <c r="CV20" s="324"/>
      <c r="CW20" s="324"/>
      <c r="CX20" s="324"/>
      <c r="CY20" s="324"/>
      <c r="CZ20" s="324"/>
      <c r="DA20" s="324"/>
      <c r="DB20" s="324"/>
      <c r="DC20" s="324"/>
      <c r="DD20" s="324"/>
      <c r="DE20" s="324"/>
      <c r="DF20" s="324"/>
      <c r="DG20" s="324"/>
      <c r="DH20" s="324"/>
      <c r="DI20" s="324"/>
      <c r="DJ20" s="324"/>
      <c r="DK20" s="324"/>
      <c r="DL20" s="324"/>
      <c r="DM20" s="324"/>
      <c r="DN20" s="324"/>
      <c r="DO20" s="324"/>
      <c r="DP20" s="324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150" t="s">
        <v>266</v>
      </c>
      <c r="ER20" s="56"/>
      <c r="ES20" s="313" t="s">
        <v>284</v>
      </c>
      <c r="ET20" s="314"/>
      <c r="EU20" s="314"/>
      <c r="EV20" s="314"/>
      <c r="EW20" s="314"/>
      <c r="EX20" s="314"/>
      <c r="EY20" s="314"/>
      <c r="EZ20" s="314"/>
      <c r="FA20" s="314"/>
      <c r="FB20" s="314"/>
      <c r="FC20" s="314"/>
      <c r="FD20" s="314"/>
      <c r="FE20" s="315"/>
    </row>
    <row r="21" spans="1:16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150" t="s">
        <v>264</v>
      </c>
      <c r="ER21" s="56"/>
      <c r="ES21" s="313"/>
      <c r="ET21" s="314"/>
      <c r="EU21" s="314"/>
      <c r="EV21" s="314"/>
      <c r="EW21" s="314"/>
      <c r="EX21" s="314"/>
      <c r="EY21" s="314"/>
      <c r="EZ21" s="314"/>
      <c r="FA21" s="314"/>
      <c r="FB21" s="314"/>
      <c r="FC21" s="314"/>
      <c r="FD21" s="314"/>
      <c r="FE21" s="315"/>
    </row>
    <row r="22" spans="1:16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150" t="s">
        <v>267</v>
      </c>
      <c r="ER22" s="56"/>
      <c r="ES22" s="313" t="s">
        <v>285</v>
      </c>
      <c r="ET22" s="314"/>
      <c r="EU22" s="314"/>
      <c r="EV22" s="314"/>
      <c r="EW22" s="314"/>
      <c r="EX22" s="314"/>
      <c r="EY22" s="314"/>
      <c r="EZ22" s="314"/>
      <c r="FA22" s="314"/>
      <c r="FB22" s="314"/>
      <c r="FC22" s="314"/>
      <c r="FD22" s="314"/>
      <c r="FE22" s="315"/>
    </row>
    <row r="23" spans="1:161" x14ac:dyDescent="0.25">
      <c r="A23" s="56" t="s">
        <v>268</v>
      </c>
      <c r="B23" s="56"/>
      <c r="C23" s="56"/>
      <c r="D23" s="56"/>
      <c r="E23" s="56"/>
      <c r="F23" s="56"/>
      <c r="G23" s="56"/>
      <c r="H23" s="56"/>
      <c r="I23" s="56"/>
      <c r="J23" s="56"/>
      <c r="K23" s="312" t="s">
        <v>293</v>
      </c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2"/>
      <c r="DE23" s="312"/>
      <c r="DF23" s="312"/>
      <c r="DG23" s="312"/>
      <c r="DH23" s="312"/>
      <c r="DI23" s="312"/>
      <c r="DJ23" s="312"/>
      <c r="DK23" s="312"/>
      <c r="DL23" s="312"/>
      <c r="DM23" s="312"/>
      <c r="DN23" s="312"/>
      <c r="DO23" s="312"/>
      <c r="DP23" s="312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150" t="s">
        <v>269</v>
      </c>
      <c r="ER23" s="56"/>
      <c r="ES23" s="313" t="s">
        <v>286</v>
      </c>
      <c r="ET23" s="314"/>
      <c r="EU23" s="314"/>
      <c r="EV23" s="314"/>
      <c r="EW23" s="314"/>
      <c r="EX23" s="314"/>
      <c r="EY23" s="314"/>
      <c r="EZ23" s="314"/>
      <c r="FA23" s="314"/>
      <c r="FB23" s="314"/>
      <c r="FC23" s="314"/>
      <c r="FD23" s="314"/>
      <c r="FE23" s="315"/>
    </row>
    <row r="24" spans="1:161" ht="15.75" thickBot="1" x14ac:dyDescent="0.3">
      <c r="A24" s="56" t="s">
        <v>270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150" t="s">
        <v>207</v>
      </c>
      <c r="ER24" s="56"/>
      <c r="ES24" s="316" t="s">
        <v>271</v>
      </c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8"/>
    </row>
  </sheetData>
  <mergeCells count="43">
    <mergeCell ref="DB1:FE1"/>
    <mergeCell ref="DB2:FE2"/>
    <mergeCell ref="DB4:FE4"/>
    <mergeCell ref="EW13:EY13"/>
    <mergeCell ref="EL11:FE11"/>
    <mergeCell ref="EL12:FE12"/>
    <mergeCell ref="DL11:EI11"/>
    <mergeCell ref="DL12:EI12"/>
    <mergeCell ref="DW13:DX13"/>
    <mergeCell ref="DY13:EA13"/>
    <mergeCell ref="EB13:EC13"/>
    <mergeCell ref="EE13:ES13"/>
    <mergeCell ref="ET13:EV13"/>
    <mergeCell ref="BG18:BJ18"/>
    <mergeCell ref="ES18:FE18"/>
    <mergeCell ref="AY16:BE16"/>
    <mergeCell ref="BF16:BH16"/>
    <mergeCell ref="BI16:CD16"/>
    <mergeCell ref="CE16:CG16"/>
    <mergeCell ref="CH16:CL16"/>
    <mergeCell ref="CM16:CO16"/>
    <mergeCell ref="CP16:CX16"/>
    <mergeCell ref="BK18:BM18"/>
    <mergeCell ref="BN18:BO18"/>
    <mergeCell ref="BQ18:CE18"/>
    <mergeCell ref="CF18:CH18"/>
    <mergeCell ref="CI18:CK18"/>
    <mergeCell ref="CS15:CU15"/>
    <mergeCell ref="K23:DP23"/>
    <mergeCell ref="ES23:FE23"/>
    <mergeCell ref="ES24:FE24"/>
    <mergeCell ref="DL6:FE6"/>
    <mergeCell ref="DL7:FE7"/>
    <mergeCell ref="DL8:FE8"/>
    <mergeCell ref="DL9:FE9"/>
    <mergeCell ref="DL10:FE10"/>
    <mergeCell ref="A19:AA19"/>
    <mergeCell ref="ES19:FE19"/>
    <mergeCell ref="ES20:FE20"/>
    <mergeCell ref="ES21:FE21"/>
    <mergeCell ref="ES22:FE22"/>
    <mergeCell ref="AB19:DP20"/>
    <mergeCell ref="ES16:FE17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opLeftCell="A28" workbookViewId="0">
      <selection activeCell="K77" sqref="K77"/>
    </sheetView>
  </sheetViews>
  <sheetFormatPr defaultRowHeight="15" x14ac:dyDescent="0.25"/>
  <cols>
    <col min="4" max="4" width="25.42578125" customWidth="1"/>
    <col min="5" max="5" width="3.85546875" hidden="1" customWidth="1"/>
    <col min="6" max="6" width="6.85546875" customWidth="1"/>
    <col min="7" max="7" width="6.5703125" style="67" customWidth="1"/>
    <col min="8" max="8" width="7.42578125" customWidth="1"/>
    <col min="9" max="9" width="16.5703125" customWidth="1"/>
    <col min="10" max="10" width="15.7109375" customWidth="1"/>
    <col min="11" max="11" width="17" customWidth="1"/>
    <col min="12" max="12" width="15.85546875" customWidth="1"/>
    <col min="16" max="16" width="12.42578125" bestFit="1" customWidth="1"/>
    <col min="18" max="18" width="12.42578125" bestFit="1" customWidth="1"/>
    <col min="19" max="19" width="11.42578125" customWidth="1"/>
  </cols>
  <sheetData>
    <row r="1" spans="1:14" ht="21" x14ac:dyDescent="0.35">
      <c r="A1" s="417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30.75" customHeight="1" thickBot="1" x14ac:dyDescent="0.3">
      <c r="A3" s="430" t="s">
        <v>1</v>
      </c>
      <c r="B3" s="430"/>
      <c r="C3" s="430"/>
      <c r="D3" s="430"/>
      <c r="E3" s="431"/>
      <c r="F3" s="436" t="s">
        <v>72</v>
      </c>
      <c r="G3" s="436" t="s">
        <v>228</v>
      </c>
      <c r="H3" s="436" t="s">
        <v>73</v>
      </c>
      <c r="I3" s="419" t="s">
        <v>2</v>
      </c>
      <c r="J3" s="420"/>
      <c r="K3" s="420"/>
      <c r="L3" s="421"/>
    </row>
    <row r="4" spans="1:14" x14ac:dyDescent="0.25">
      <c r="A4" s="432"/>
      <c r="B4" s="432"/>
      <c r="C4" s="432"/>
      <c r="D4" s="432"/>
      <c r="E4" s="433"/>
      <c r="F4" s="437"/>
      <c r="G4" s="437"/>
      <c r="H4" s="437"/>
      <c r="I4" s="103" t="s">
        <v>426</v>
      </c>
      <c r="J4" s="89" t="s">
        <v>427</v>
      </c>
      <c r="K4" s="89" t="s">
        <v>428</v>
      </c>
      <c r="L4" s="380" t="s">
        <v>77</v>
      </c>
    </row>
    <row r="5" spans="1:14" x14ac:dyDescent="0.25">
      <c r="A5" s="432"/>
      <c r="B5" s="432"/>
      <c r="C5" s="432"/>
      <c r="D5" s="432"/>
      <c r="E5" s="433"/>
      <c r="F5" s="437"/>
      <c r="G5" s="437"/>
      <c r="H5" s="437"/>
      <c r="I5" s="439" t="s">
        <v>74</v>
      </c>
      <c r="J5" s="378" t="s">
        <v>75</v>
      </c>
      <c r="K5" s="378" t="s">
        <v>76</v>
      </c>
      <c r="L5" s="381"/>
      <c r="N5" s="13"/>
    </row>
    <row r="6" spans="1:14" x14ac:dyDescent="0.25">
      <c r="A6" s="432"/>
      <c r="B6" s="432"/>
      <c r="C6" s="432"/>
      <c r="D6" s="432"/>
      <c r="E6" s="433"/>
      <c r="F6" s="437"/>
      <c r="G6" s="437"/>
      <c r="H6" s="437"/>
      <c r="I6" s="439"/>
      <c r="J6" s="378"/>
      <c r="K6" s="378"/>
      <c r="L6" s="381"/>
    </row>
    <row r="7" spans="1:14" x14ac:dyDescent="0.25">
      <c r="A7" s="432"/>
      <c r="B7" s="432"/>
      <c r="C7" s="432"/>
      <c r="D7" s="432"/>
      <c r="E7" s="433"/>
      <c r="F7" s="437"/>
      <c r="G7" s="437"/>
      <c r="H7" s="437"/>
      <c r="I7" s="439"/>
      <c r="J7" s="378"/>
      <c r="K7" s="378"/>
      <c r="L7" s="381"/>
    </row>
    <row r="8" spans="1:14" x14ac:dyDescent="0.25">
      <c r="A8" s="432"/>
      <c r="B8" s="432"/>
      <c r="C8" s="432"/>
      <c r="D8" s="432"/>
      <c r="E8" s="433"/>
      <c r="F8" s="437"/>
      <c r="G8" s="437"/>
      <c r="H8" s="437"/>
      <c r="I8" s="439"/>
      <c r="J8" s="378"/>
      <c r="K8" s="378"/>
      <c r="L8" s="381"/>
    </row>
    <row r="9" spans="1:14" ht="32.25" customHeight="1" thickBot="1" x14ac:dyDescent="0.3">
      <c r="A9" s="434"/>
      <c r="B9" s="434"/>
      <c r="C9" s="434"/>
      <c r="D9" s="434"/>
      <c r="E9" s="435"/>
      <c r="F9" s="438"/>
      <c r="G9" s="438"/>
      <c r="H9" s="438"/>
      <c r="I9" s="440"/>
      <c r="J9" s="379"/>
      <c r="K9" s="379"/>
      <c r="L9" s="382"/>
    </row>
    <row r="10" spans="1:14" ht="15.75" thickBot="1" x14ac:dyDescent="0.3">
      <c r="A10" s="422">
        <v>1</v>
      </c>
      <c r="B10" s="422"/>
      <c r="C10" s="422"/>
      <c r="D10" s="422"/>
      <c r="E10" s="423"/>
      <c r="F10" s="142">
        <v>2</v>
      </c>
      <c r="G10" s="142">
        <v>3</v>
      </c>
      <c r="H10" s="27">
        <v>4</v>
      </c>
      <c r="I10" s="143">
        <v>6</v>
      </c>
      <c r="J10" s="144">
        <v>7</v>
      </c>
      <c r="K10" s="144">
        <v>8</v>
      </c>
      <c r="L10" s="145">
        <v>9</v>
      </c>
    </row>
    <row r="11" spans="1:14" x14ac:dyDescent="0.25">
      <c r="A11" s="424" t="s">
        <v>3</v>
      </c>
      <c r="B11" s="424"/>
      <c r="C11" s="424"/>
      <c r="D11" s="424"/>
      <c r="E11" s="425"/>
      <c r="F11" s="428" t="s">
        <v>65</v>
      </c>
      <c r="G11" s="428" t="s">
        <v>4</v>
      </c>
      <c r="H11" s="364" t="s">
        <v>4</v>
      </c>
      <c r="I11" s="366">
        <v>1705688.73</v>
      </c>
      <c r="J11" s="366"/>
      <c r="K11" s="366"/>
      <c r="L11" s="366"/>
    </row>
    <row r="12" spans="1:14" ht="15.75" thickBot="1" x14ac:dyDescent="0.3">
      <c r="A12" s="426"/>
      <c r="B12" s="426"/>
      <c r="C12" s="426"/>
      <c r="D12" s="426"/>
      <c r="E12" s="427"/>
      <c r="F12" s="429"/>
      <c r="G12" s="429"/>
      <c r="H12" s="365"/>
      <c r="I12" s="359"/>
      <c r="J12" s="359"/>
      <c r="K12" s="359"/>
      <c r="L12" s="359"/>
    </row>
    <row r="13" spans="1:14" s="134" customFormat="1" ht="33.75" customHeight="1" thickBot="1" x14ac:dyDescent="0.3">
      <c r="A13" s="468" t="s">
        <v>405</v>
      </c>
      <c r="B13" s="468"/>
      <c r="C13" s="468"/>
      <c r="D13" s="468"/>
      <c r="E13" s="283"/>
      <c r="F13" s="284" t="s">
        <v>406</v>
      </c>
      <c r="G13" s="284" t="s">
        <v>128</v>
      </c>
      <c r="H13" s="124" t="s">
        <v>128</v>
      </c>
      <c r="I13" s="275"/>
      <c r="J13" s="275"/>
      <c r="K13" s="275"/>
      <c r="L13" s="275"/>
    </row>
    <row r="14" spans="1:14" x14ac:dyDescent="0.25">
      <c r="A14" s="424" t="s">
        <v>5</v>
      </c>
      <c r="B14" s="424"/>
      <c r="C14" s="424"/>
      <c r="D14" s="424"/>
      <c r="E14" s="425"/>
      <c r="F14" s="428" t="s">
        <v>66</v>
      </c>
      <c r="G14" s="428" t="s">
        <v>4</v>
      </c>
      <c r="H14" s="364" t="s">
        <v>4</v>
      </c>
      <c r="I14" s="358"/>
      <c r="J14" s="358"/>
      <c r="K14" s="358"/>
      <c r="L14" s="358"/>
    </row>
    <row r="15" spans="1:14" ht="14.25" customHeight="1" thickBot="1" x14ac:dyDescent="0.3">
      <c r="A15" s="426"/>
      <c r="B15" s="426"/>
      <c r="C15" s="426"/>
      <c r="D15" s="426"/>
      <c r="E15" s="427"/>
      <c r="F15" s="429"/>
      <c r="G15" s="429"/>
      <c r="H15" s="365"/>
      <c r="I15" s="359"/>
      <c r="J15" s="359"/>
      <c r="K15" s="359"/>
      <c r="L15" s="359"/>
    </row>
    <row r="16" spans="1:14" ht="15.75" thickBot="1" x14ac:dyDescent="0.3">
      <c r="A16" s="403" t="s">
        <v>6</v>
      </c>
      <c r="B16" s="403"/>
      <c r="C16" s="403"/>
      <c r="D16" s="403"/>
      <c r="E16" s="404"/>
      <c r="F16" s="70">
        <v>1000</v>
      </c>
      <c r="G16" s="129" t="s">
        <v>4</v>
      </c>
      <c r="H16" s="129" t="s">
        <v>4</v>
      </c>
      <c r="I16" s="171">
        <f>(I17+I20+I28+I32+I36)</f>
        <v>79970254.019999996</v>
      </c>
      <c r="J16" s="171">
        <f>(J17+J20+R364+J32+J36)</f>
        <v>69604423.700000003</v>
      </c>
      <c r="K16" s="171">
        <f>(K17+K20+K28+K32+K36)</f>
        <v>69604423.700000003</v>
      </c>
      <c r="L16" s="171"/>
    </row>
    <row r="17" spans="1:18" ht="15.75" customHeight="1" thickBot="1" x14ac:dyDescent="0.3">
      <c r="A17" s="395" t="s">
        <v>67</v>
      </c>
      <c r="B17" s="395"/>
      <c r="C17" s="395"/>
      <c r="D17" s="395"/>
      <c r="E17" s="396"/>
      <c r="F17" s="71">
        <v>1100</v>
      </c>
      <c r="G17" s="130" t="s">
        <v>4</v>
      </c>
      <c r="H17" s="130" t="s">
        <v>4</v>
      </c>
      <c r="I17" s="172">
        <f>I19</f>
        <v>77314760.719999999</v>
      </c>
      <c r="J17" s="172">
        <f>J19</f>
        <v>69104423.700000003</v>
      </c>
      <c r="K17" s="172">
        <f>K19</f>
        <v>69104423.700000003</v>
      </c>
      <c r="L17" s="172"/>
    </row>
    <row r="18" spans="1:18" ht="15" customHeight="1" x14ac:dyDescent="0.25">
      <c r="A18" s="397" t="s">
        <v>7</v>
      </c>
      <c r="B18" s="397"/>
      <c r="C18" s="397"/>
      <c r="D18" s="397"/>
      <c r="E18" s="398"/>
      <c r="F18" s="72"/>
      <c r="G18" s="72"/>
      <c r="H18" s="72"/>
      <c r="I18" s="173"/>
      <c r="J18" s="173"/>
      <c r="K18" s="173"/>
      <c r="L18" s="173"/>
    </row>
    <row r="19" spans="1:18" ht="69" customHeight="1" thickBot="1" x14ac:dyDescent="0.3">
      <c r="A19" s="376" t="s">
        <v>10</v>
      </c>
      <c r="B19" s="376"/>
      <c r="C19" s="376"/>
      <c r="D19" s="376"/>
      <c r="E19" s="377"/>
      <c r="F19" s="73">
        <v>1110</v>
      </c>
      <c r="G19" s="73" t="s">
        <v>4</v>
      </c>
      <c r="H19" s="73">
        <v>130</v>
      </c>
      <c r="I19" s="302">
        <v>77314760.719999999</v>
      </c>
      <c r="J19" s="174">
        <v>69104423.700000003</v>
      </c>
      <c r="K19" s="174">
        <v>69104423.700000003</v>
      </c>
      <c r="L19" s="174"/>
    </row>
    <row r="20" spans="1:18" ht="18.75" customHeight="1" thickBot="1" x14ac:dyDescent="0.3">
      <c r="A20" s="395" t="s">
        <v>68</v>
      </c>
      <c r="B20" s="395"/>
      <c r="C20" s="395"/>
      <c r="D20" s="395"/>
      <c r="E20" s="396"/>
      <c r="F20" s="74">
        <v>1200</v>
      </c>
      <c r="G20" s="130" t="s">
        <v>4</v>
      </c>
      <c r="H20" s="130" t="s">
        <v>4</v>
      </c>
      <c r="I20" s="175">
        <f>I22+I23+I24+I26+I27</f>
        <v>500000</v>
      </c>
      <c r="J20" s="175">
        <f>J22+J23+J24+J26+J27</f>
        <v>500000</v>
      </c>
      <c r="K20" s="175">
        <f>K22+K23+K24+K26+K27</f>
        <v>500000</v>
      </c>
      <c r="L20" s="175"/>
      <c r="R20" s="36"/>
    </row>
    <row r="21" spans="1:18" ht="15" customHeight="1" x14ac:dyDescent="0.25">
      <c r="A21" s="372" t="s">
        <v>7</v>
      </c>
      <c r="B21" s="372"/>
      <c r="C21" s="372"/>
      <c r="D21" s="372"/>
      <c r="E21" s="373"/>
      <c r="F21" s="72"/>
      <c r="G21" s="72"/>
      <c r="H21" s="72"/>
      <c r="I21" s="173"/>
      <c r="J21" s="173"/>
      <c r="K21" s="173"/>
      <c r="L21" s="173"/>
    </row>
    <row r="22" spans="1:18" ht="15.75" customHeight="1" thickBot="1" x14ac:dyDescent="0.3">
      <c r="A22" s="376" t="s">
        <v>8</v>
      </c>
      <c r="B22" s="376"/>
      <c r="C22" s="376"/>
      <c r="D22" s="376"/>
      <c r="E22" s="377"/>
      <c r="F22" s="73">
        <v>1210</v>
      </c>
      <c r="G22" s="73" t="s">
        <v>4</v>
      </c>
      <c r="H22" s="73">
        <v>120</v>
      </c>
      <c r="I22" s="174"/>
      <c r="J22" s="174"/>
      <c r="K22" s="174"/>
      <c r="L22" s="174"/>
    </row>
    <row r="23" spans="1:18" ht="39.75" customHeight="1" thickBot="1" x14ac:dyDescent="0.3">
      <c r="A23" s="393" t="s">
        <v>9</v>
      </c>
      <c r="B23" s="393"/>
      <c r="C23" s="393"/>
      <c r="D23" s="393"/>
      <c r="E23" s="394"/>
      <c r="F23" s="75">
        <v>1220</v>
      </c>
      <c r="G23" s="75" t="s">
        <v>4</v>
      </c>
      <c r="H23" s="75">
        <v>130</v>
      </c>
      <c r="I23" s="176">
        <v>300000</v>
      </c>
      <c r="J23" s="176">
        <v>300000</v>
      </c>
      <c r="K23" s="176">
        <v>300000</v>
      </c>
      <c r="L23" s="176"/>
    </row>
    <row r="24" spans="1:18" s="84" customFormat="1" ht="16.5" customHeight="1" x14ac:dyDescent="0.25">
      <c r="A24" s="372" t="s">
        <v>11</v>
      </c>
      <c r="B24" s="372"/>
      <c r="C24" s="372"/>
      <c r="D24" s="372"/>
      <c r="E24" s="373"/>
      <c r="F24" s="364">
        <v>1230</v>
      </c>
      <c r="G24" s="364" t="s">
        <v>4</v>
      </c>
      <c r="H24" s="348">
        <v>140</v>
      </c>
      <c r="I24" s="367"/>
      <c r="J24" s="367"/>
      <c r="K24" s="367"/>
      <c r="L24" s="367"/>
    </row>
    <row r="25" spans="1:18" ht="13.5" customHeight="1" thickBot="1" x14ac:dyDescent="0.3">
      <c r="A25" s="376"/>
      <c r="B25" s="376"/>
      <c r="C25" s="376"/>
      <c r="D25" s="376"/>
      <c r="E25" s="377"/>
      <c r="F25" s="365"/>
      <c r="G25" s="365"/>
      <c r="H25" s="349"/>
      <c r="I25" s="368"/>
      <c r="J25" s="368"/>
      <c r="K25" s="368"/>
      <c r="L25" s="368"/>
    </row>
    <row r="26" spans="1:18" ht="28.5" customHeight="1" thickBot="1" x14ac:dyDescent="0.3">
      <c r="A26" s="393" t="s">
        <v>12</v>
      </c>
      <c r="B26" s="393"/>
      <c r="C26" s="393"/>
      <c r="D26" s="393"/>
      <c r="E26" s="394"/>
      <c r="F26" s="75">
        <v>1240</v>
      </c>
      <c r="G26" s="75" t="s">
        <v>4</v>
      </c>
      <c r="H26" s="76">
        <v>150</v>
      </c>
      <c r="I26" s="176">
        <v>200000</v>
      </c>
      <c r="J26" s="176">
        <v>200000</v>
      </c>
      <c r="K26" s="176">
        <v>200000</v>
      </c>
      <c r="L26" s="176"/>
    </row>
    <row r="27" spans="1:18" ht="21.75" customHeight="1" thickBot="1" x14ac:dyDescent="0.3">
      <c r="A27" s="393" t="s">
        <v>423</v>
      </c>
      <c r="B27" s="393"/>
      <c r="C27" s="393"/>
      <c r="D27" s="393"/>
      <c r="E27" s="394"/>
      <c r="F27" s="75">
        <v>1250</v>
      </c>
      <c r="G27" s="94" t="s">
        <v>4</v>
      </c>
      <c r="H27" s="94">
        <v>180</v>
      </c>
      <c r="I27" s="176"/>
      <c r="J27" s="176"/>
      <c r="K27" s="176"/>
      <c r="L27" s="176"/>
    </row>
    <row r="28" spans="1:18" ht="18" customHeight="1" thickBot="1" x14ac:dyDescent="0.3">
      <c r="A28" s="395" t="s">
        <v>69</v>
      </c>
      <c r="B28" s="395"/>
      <c r="C28" s="395"/>
      <c r="D28" s="395"/>
      <c r="E28" s="396"/>
      <c r="F28" s="104">
        <v>1300</v>
      </c>
      <c r="G28" s="111" t="s">
        <v>4</v>
      </c>
      <c r="H28" s="141" t="s">
        <v>4</v>
      </c>
      <c r="I28" s="177">
        <f>I30</f>
        <v>2155493.2999999998</v>
      </c>
      <c r="J28" s="177">
        <f>J30+J31</f>
        <v>0</v>
      </c>
      <c r="K28" s="177">
        <f>K31</f>
        <v>0</v>
      </c>
      <c r="L28" s="178"/>
    </row>
    <row r="29" spans="1:18" ht="15" customHeight="1" x14ac:dyDescent="0.25">
      <c r="A29" s="372" t="s">
        <v>7</v>
      </c>
      <c r="B29" s="372"/>
      <c r="C29" s="372"/>
      <c r="D29" s="372"/>
      <c r="E29" s="373"/>
      <c r="F29" s="105"/>
      <c r="G29" s="107"/>
      <c r="H29" s="107"/>
      <c r="I29" s="179"/>
      <c r="J29" s="173"/>
      <c r="K29" s="173"/>
      <c r="L29" s="173"/>
    </row>
    <row r="30" spans="1:18" ht="15.75" customHeight="1" thickBot="1" x14ac:dyDescent="0.3">
      <c r="A30" s="376" t="s">
        <v>13</v>
      </c>
      <c r="B30" s="376"/>
      <c r="C30" s="376"/>
      <c r="D30" s="376"/>
      <c r="E30" s="377"/>
      <c r="F30" s="106">
        <v>1310</v>
      </c>
      <c r="G30" s="92" t="s">
        <v>4</v>
      </c>
      <c r="H30" s="92">
        <v>150</v>
      </c>
      <c r="I30" s="180">
        <v>2155493.2999999998</v>
      </c>
      <c r="J30" s="174"/>
      <c r="K30" s="174"/>
      <c r="L30" s="174"/>
    </row>
    <row r="31" spans="1:18" ht="32.25" customHeight="1" thickBot="1" x14ac:dyDescent="0.3">
      <c r="A31" s="393" t="s">
        <v>14</v>
      </c>
      <c r="B31" s="393"/>
      <c r="C31" s="393"/>
      <c r="D31" s="393"/>
      <c r="E31" s="394"/>
      <c r="F31" s="76">
        <v>1320</v>
      </c>
      <c r="G31" s="96" t="s">
        <v>4</v>
      </c>
      <c r="H31" s="96">
        <v>150</v>
      </c>
      <c r="I31" s="176"/>
      <c r="J31" s="176"/>
      <c r="K31" s="176"/>
      <c r="L31" s="176"/>
    </row>
    <row r="32" spans="1:18" ht="21" customHeight="1" x14ac:dyDescent="0.25">
      <c r="A32" s="399" t="s">
        <v>15</v>
      </c>
      <c r="B32" s="399"/>
      <c r="C32" s="399"/>
      <c r="D32" s="399"/>
      <c r="E32" s="400"/>
      <c r="F32" s="391">
        <v>1400</v>
      </c>
      <c r="G32" s="391" t="s">
        <v>4</v>
      </c>
      <c r="H32" s="391" t="s">
        <v>4</v>
      </c>
      <c r="I32" s="352">
        <f>I35</f>
        <v>0</v>
      </c>
      <c r="J32" s="352"/>
      <c r="K32" s="352"/>
      <c r="L32" s="352"/>
    </row>
    <row r="33" spans="1:16" ht="1.5" customHeight="1" thickBot="1" x14ac:dyDescent="0.3">
      <c r="A33" s="401"/>
      <c r="B33" s="401"/>
      <c r="C33" s="401"/>
      <c r="D33" s="401"/>
      <c r="E33" s="402"/>
      <c r="F33" s="392"/>
      <c r="G33" s="392"/>
      <c r="H33" s="392"/>
      <c r="I33" s="353"/>
      <c r="J33" s="353"/>
      <c r="K33" s="353"/>
      <c r="L33" s="353"/>
    </row>
    <row r="34" spans="1:16" ht="14.25" customHeight="1" x14ac:dyDescent="0.25">
      <c r="A34" s="372" t="s">
        <v>16</v>
      </c>
      <c r="B34" s="372"/>
      <c r="C34" s="372"/>
      <c r="D34" s="372"/>
      <c r="E34" s="373"/>
      <c r="F34" s="72"/>
      <c r="G34" s="72"/>
      <c r="H34" s="72"/>
      <c r="I34" s="173"/>
      <c r="J34" s="173"/>
      <c r="K34" s="173"/>
      <c r="L34" s="173"/>
    </row>
    <row r="35" spans="1:16" ht="46.5" customHeight="1" thickBot="1" x14ac:dyDescent="0.3">
      <c r="A35" s="376" t="s">
        <v>17</v>
      </c>
      <c r="B35" s="376"/>
      <c r="C35" s="376"/>
      <c r="D35" s="376"/>
      <c r="E35" s="377"/>
      <c r="F35" s="73">
        <v>1410</v>
      </c>
      <c r="G35" s="73" t="s">
        <v>4</v>
      </c>
      <c r="H35" s="73">
        <v>510</v>
      </c>
      <c r="I35" s="174"/>
      <c r="J35" s="174"/>
      <c r="K35" s="174"/>
      <c r="L35" s="181" t="s">
        <v>4</v>
      </c>
    </row>
    <row r="36" spans="1:16" x14ac:dyDescent="0.25">
      <c r="A36" s="413" t="s">
        <v>37</v>
      </c>
      <c r="B36" s="413"/>
      <c r="C36" s="413"/>
      <c r="D36" s="413"/>
      <c r="E36" s="414"/>
      <c r="F36" s="409">
        <v>2000</v>
      </c>
      <c r="G36" s="411" t="s">
        <v>4</v>
      </c>
      <c r="H36" s="409">
        <v>100</v>
      </c>
      <c r="I36" s="369">
        <f>I39+I41+I43+I45</f>
        <v>0</v>
      </c>
      <c r="J36" s="369">
        <f>J39+J41+J43</f>
        <v>0</v>
      </c>
      <c r="K36" s="369">
        <f>K39+K41+K43</f>
        <v>0</v>
      </c>
      <c r="L36" s="356" t="s">
        <v>4</v>
      </c>
      <c r="P36" s="304"/>
    </row>
    <row r="37" spans="1:16" s="116" customFormat="1" ht="18.75" customHeight="1" thickBot="1" x14ac:dyDescent="0.3">
      <c r="A37" s="415"/>
      <c r="B37" s="415"/>
      <c r="C37" s="415"/>
      <c r="D37" s="415"/>
      <c r="E37" s="416"/>
      <c r="F37" s="410"/>
      <c r="G37" s="412"/>
      <c r="H37" s="410"/>
      <c r="I37" s="370"/>
      <c r="J37" s="370"/>
      <c r="K37" s="370"/>
      <c r="L37" s="357"/>
    </row>
    <row r="38" spans="1:16" s="116" customFormat="1" x14ac:dyDescent="0.25">
      <c r="A38" s="372" t="s">
        <v>7</v>
      </c>
      <c r="B38" s="372"/>
      <c r="C38" s="372"/>
      <c r="D38" s="372"/>
      <c r="E38" s="373"/>
      <c r="F38" s="105"/>
      <c r="G38" s="97"/>
      <c r="H38" s="93"/>
      <c r="I38" s="173"/>
      <c r="J38" s="173"/>
      <c r="K38" s="173"/>
      <c r="L38" s="173"/>
    </row>
    <row r="39" spans="1:16" s="116" customFormat="1" ht="19.5" customHeight="1" thickBot="1" x14ac:dyDescent="0.3">
      <c r="A39" s="374" t="s">
        <v>38</v>
      </c>
      <c r="B39" s="374"/>
      <c r="C39" s="374"/>
      <c r="D39" s="374"/>
      <c r="E39" s="375"/>
      <c r="F39" s="475">
        <v>2010</v>
      </c>
      <c r="G39" s="92" t="s">
        <v>4</v>
      </c>
      <c r="H39" s="476">
        <v>180</v>
      </c>
      <c r="I39" s="366"/>
      <c r="J39" s="366"/>
      <c r="K39" s="366"/>
      <c r="L39" s="371" t="s">
        <v>4</v>
      </c>
    </row>
    <row r="40" spans="1:16" s="116" customFormat="1" ht="15.75" hidden="1" customHeight="1" thickBot="1" x14ac:dyDescent="0.3">
      <c r="A40" s="376"/>
      <c r="B40" s="376"/>
      <c r="C40" s="376"/>
      <c r="D40" s="376"/>
      <c r="E40" s="377"/>
      <c r="F40" s="365"/>
      <c r="G40" s="73"/>
      <c r="H40" s="349"/>
      <c r="I40" s="359"/>
      <c r="J40" s="359"/>
      <c r="K40" s="359"/>
      <c r="L40" s="368"/>
    </row>
    <row r="41" spans="1:16" s="116" customFormat="1" ht="20.25" customHeight="1" thickBot="1" x14ac:dyDescent="0.3">
      <c r="A41" s="372" t="s">
        <v>39</v>
      </c>
      <c r="B41" s="372"/>
      <c r="C41" s="372"/>
      <c r="D41" s="372"/>
      <c r="E41" s="373"/>
      <c r="F41" s="364">
        <v>2020</v>
      </c>
      <c r="G41" s="109" t="s">
        <v>4</v>
      </c>
      <c r="H41" s="348">
        <v>180</v>
      </c>
      <c r="I41" s="358"/>
      <c r="J41" s="358"/>
      <c r="K41" s="358"/>
      <c r="L41" s="367" t="s">
        <v>4</v>
      </c>
    </row>
    <row r="42" spans="1:16" s="116" customFormat="1" ht="15.75" hidden="1" customHeight="1" thickBot="1" x14ac:dyDescent="0.3">
      <c r="A42" s="376"/>
      <c r="B42" s="376"/>
      <c r="C42" s="376"/>
      <c r="D42" s="376"/>
      <c r="E42" s="377"/>
      <c r="F42" s="365"/>
      <c r="G42" s="73"/>
      <c r="H42" s="349"/>
      <c r="I42" s="359"/>
      <c r="J42" s="359"/>
      <c r="K42" s="359"/>
      <c r="L42" s="368"/>
    </row>
    <row r="43" spans="1:16" s="116" customFormat="1" ht="18.75" customHeight="1" thickBot="1" x14ac:dyDescent="0.3">
      <c r="A43" s="372" t="s">
        <v>40</v>
      </c>
      <c r="B43" s="372"/>
      <c r="C43" s="372"/>
      <c r="D43" s="372"/>
      <c r="E43" s="373"/>
      <c r="F43" s="364">
        <v>2030</v>
      </c>
      <c r="G43" s="109" t="s">
        <v>4</v>
      </c>
      <c r="H43" s="348">
        <v>180</v>
      </c>
      <c r="I43" s="358"/>
      <c r="J43" s="358"/>
      <c r="K43" s="358"/>
      <c r="L43" s="367" t="s">
        <v>4</v>
      </c>
    </row>
    <row r="44" spans="1:16" s="116" customFormat="1" ht="15.75" hidden="1" customHeight="1" thickBot="1" x14ac:dyDescent="0.3">
      <c r="A44" s="376"/>
      <c r="B44" s="376"/>
      <c r="C44" s="376"/>
      <c r="D44" s="376"/>
      <c r="E44" s="377"/>
      <c r="F44" s="365"/>
      <c r="G44" s="73"/>
      <c r="H44" s="463"/>
      <c r="I44" s="366"/>
      <c r="J44" s="366"/>
      <c r="K44" s="366"/>
      <c r="L44" s="371"/>
    </row>
    <row r="45" spans="1:16" s="134" customFormat="1" ht="31.5" customHeight="1" thickBot="1" x14ac:dyDescent="0.3">
      <c r="A45" s="469" t="s">
        <v>407</v>
      </c>
      <c r="B45" s="470"/>
      <c r="C45" s="470"/>
      <c r="D45" s="471"/>
      <c r="E45" s="276"/>
      <c r="F45" s="285">
        <v>2100</v>
      </c>
      <c r="G45" s="109" t="s">
        <v>4</v>
      </c>
      <c r="H45" s="286">
        <v>510</v>
      </c>
      <c r="I45" s="288"/>
      <c r="J45" s="289"/>
      <c r="K45" s="290"/>
      <c r="L45" s="291"/>
    </row>
    <row r="46" spans="1:16" ht="23.25" customHeight="1" thickBot="1" x14ac:dyDescent="0.3">
      <c r="A46" s="403" t="s">
        <v>18</v>
      </c>
      <c r="B46" s="403"/>
      <c r="C46" s="403"/>
      <c r="D46" s="403"/>
      <c r="E46" s="404"/>
      <c r="F46" s="70">
        <v>3000</v>
      </c>
      <c r="G46" s="139" t="s">
        <v>4</v>
      </c>
      <c r="H46" s="140" t="s">
        <v>4</v>
      </c>
      <c r="I46" s="287">
        <f>I47+I82+I112</f>
        <v>81659763.799999997</v>
      </c>
      <c r="J46" s="287">
        <f>J47+J82+J112+J138</f>
        <v>69604423.700000003</v>
      </c>
      <c r="K46" s="287">
        <f>K47+K82+K112+K138</f>
        <v>69604423.700000003</v>
      </c>
      <c r="L46" s="277"/>
    </row>
    <row r="47" spans="1:16" ht="15.75" thickBot="1" x14ac:dyDescent="0.3">
      <c r="A47" s="443" t="s">
        <v>246</v>
      </c>
      <c r="B47" s="443"/>
      <c r="C47" s="443"/>
      <c r="D47" s="443"/>
      <c r="E47" s="464"/>
      <c r="F47" s="77">
        <v>3100</v>
      </c>
      <c r="G47" s="138" t="s">
        <v>4</v>
      </c>
      <c r="H47" s="138" t="s">
        <v>4</v>
      </c>
      <c r="I47" s="182">
        <f>I49+I57+I60+I65+I67</f>
        <v>78865658.519999996</v>
      </c>
      <c r="J47" s="182">
        <f>J49+J57+J60+J65+J67</f>
        <v>69104423.700000003</v>
      </c>
      <c r="K47" s="182">
        <f>K49+K57+K60+K65+K67</f>
        <v>69104423.700000003</v>
      </c>
      <c r="L47" s="182"/>
    </row>
    <row r="48" spans="1:16" ht="15" customHeight="1" x14ac:dyDescent="0.25">
      <c r="A48" s="372" t="s">
        <v>7</v>
      </c>
      <c r="B48" s="372"/>
      <c r="C48" s="372"/>
      <c r="D48" s="372"/>
      <c r="E48" s="373"/>
      <c r="F48" s="72"/>
      <c r="G48" s="72"/>
      <c r="H48" s="72"/>
      <c r="I48" s="173"/>
      <c r="J48" s="173"/>
      <c r="K48" s="173"/>
      <c r="L48" s="173"/>
    </row>
    <row r="49" spans="1:19" ht="15.75" customHeight="1" thickBot="1" x14ac:dyDescent="0.3">
      <c r="A49" s="405" t="s">
        <v>19</v>
      </c>
      <c r="B49" s="405"/>
      <c r="C49" s="405"/>
      <c r="D49" s="405"/>
      <c r="E49" s="406"/>
      <c r="F49" s="73">
        <v>3200</v>
      </c>
      <c r="G49" s="95" t="s">
        <v>4</v>
      </c>
      <c r="H49" s="73" t="s">
        <v>4</v>
      </c>
      <c r="I49" s="174">
        <f>I51+I52+I55+I56+I54</f>
        <v>61392731.420000002</v>
      </c>
      <c r="J49" s="174">
        <f>J51+J52+J55+J56</f>
        <v>54329840</v>
      </c>
      <c r="K49" s="174">
        <f>K51+K52+K55+K56</f>
        <v>54329840</v>
      </c>
      <c r="L49" s="181" t="s">
        <v>4</v>
      </c>
    </row>
    <row r="50" spans="1:19" ht="15" customHeight="1" x14ac:dyDescent="0.25">
      <c r="A50" s="372" t="s">
        <v>7</v>
      </c>
      <c r="B50" s="372"/>
      <c r="C50" s="372"/>
      <c r="D50" s="372"/>
      <c r="E50" s="373"/>
      <c r="F50" s="72"/>
      <c r="G50" s="72"/>
      <c r="H50" s="72"/>
      <c r="I50" s="173"/>
      <c r="J50" s="173"/>
      <c r="K50" s="173"/>
      <c r="L50" s="173"/>
    </row>
    <row r="51" spans="1:19" ht="15.75" customHeight="1" thickBot="1" x14ac:dyDescent="0.3">
      <c r="A51" s="446" t="s">
        <v>20</v>
      </c>
      <c r="B51" s="446"/>
      <c r="C51" s="446"/>
      <c r="D51" s="446"/>
      <c r="F51" s="73">
        <v>3210</v>
      </c>
      <c r="G51" s="242" t="s">
        <v>355</v>
      </c>
      <c r="H51" s="73">
        <v>111</v>
      </c>
      <c r="I51" s="174">
        <v>46523635</v>
      </c>
      <c r="J51" s="174">
        <v>40865000</v>
      </c>
      <c r="K51" s="174">
        <v>40865000</v>
      </c>
      <c r="L51" s="181" t="s">
        <v>4</v>
      </c>
      <c r="P51" s="304"/>
      <c r="R51" s="304"/>
      <c r="S51" s="304"/>
    </row>
    <row r="52" spans="1:19" s="134" customFormat="1" ht="19.5" customHeight="1" thickBot="1" x14ac:dyDescent="0.3">
      <c r="A52" s="376" t="s">
        <v>20</v>
      </c>
      <c r="B52" s="376"/>
      <c r="C52" s="376"/>
      <c r="D52" s="376"/>
      <c r="E52" s="377"/>
      <c r="F52" s="240">
        <v>3211</v>
      </c>
      <c r="G52" s="242" t="s">
        <v>356</v>
      </c>
      <c r="H52" s="240">
        <v>111</v>
      </c>
      <c r="I52" s="241">
        <v>838520</v>
      </c>
      <c r="J52" s="241">
        <v>864200</v>
      </c>
      <c r="K52" s="241">
        <v>864200</v>
      </c>
      <c r="L52" s="243"/>
    </row>
    <row r="53" spans="1:19" ht="25.5" customHeight="1" thickBot="1" x14ac:dyDescent="0.3">
      <c r="A53" s="393" t="s">
        <v>21</v>
      </c>
      <c r="B53" s="393"/>
      <c r="C53" s="393"/>
      <c r="D53" s="393"/>
      <c r="E53" s="394"/>
      <c r="F53" s="75">
        <v>3220</v>
      </c>
      <c r="G53" s="242" t="s">
        <v>355</v>
      </c>
      <c r="H53" s="75">
        <v>112</v>
      </c>
      <c r="I53" s="176"/>
      <c r="J53" s="176"/>
      <c r="K53" s="176"/>
      <c r="L53" s="183" t="s">
        <v>4</v>
      </c>
    </row>
    <row r="54" spans="1:19" ht="29.25" customHeight="1" thickBot="1" x14ac:dyDescent="0.3">
      <c r="A54" s="393" t="s">
        <v>22</v>
      </c>
      <c r="B54" s="393"/>
      <c r="C54" s="393"/>
      <c r="D54" s="393"/>
      <c r="E54" s="394"/>
      <c r="F54" s="75">
        <v>3230</v>
      </c>
      <c r="G54" s="242" t="s">
        <v>355</v>
      </c>
      <c r="H54" s="75">
        <v>113</v>
      </c>
      <c r="I54" s="176">
        <v>33900</v>
      </c>
      <c r="J54" s="176"/>
      <c r="K54" s="176"/>
      <c r="L54" s="183" t="s">
        <v>4</v>
      </c>
      <c r="P54" s="304"/>
    </row>
    <row r="55" spans="1:19" ht="39.75" customHeight="1" thickBot="1" x14ac:dyDescent="0.3">
      <c r="A55" s="447" t="s">
        <v>23</v>
      </c>
      <c r="B55" s="447"/>
      <c r="C55" s="447"/>
      <c r="D55" s="447"/>
      <c r="F55" s="75">
        <v>3240</v>
      </c>
      <c r="G55" s="242" t="s">
        <v>355</v>
      </c>
      <c r="H55" s="75">
        <v>119</v>
      </c>
      <c r="I55" s="176">
        <v>13743438.460000001</v>
      </c>
      <c r="J55" s="176">
        <v>12339682</v>
      </c>
      <c r="K55" s="176">
        <v>12339682</v>
      </c>
      <c r="L55" s="183" t="s">
        <v>4</v>
      </c>
    </row>
    <row r="56" spans="1:19" s="134" customFormat="1" ht="39.75" customHeight="1" thickBot="1" x14ac:dyDescent="0.3">
      <c r="A56" s="393" t="s">
        <v>23</v>
      </c>
      <c r="B56" s="393"/>
      <c r="C56" s="393"/>
      <c r="D56" s="393"/>
      <c r="E56" s="394"/>
      <c r="F56" s="75">
        <v>3241</v>
      </c>
      <c r="G56" s="242" t="s">
        <v>356</v>
      </c>
      <c r="H56" s="75">
        <v>119</v>
      </c>
      <c r="I56" s="176">
        <v>253237.96</v>
      </c>
      <c r="J56" s="176">
        <v>260958</v>
      </c>
      <c r="K56" s="176">
        <v>260958</v>
      </c>
      <c r="L56" s="183"/>
    </row>
    <row r="57" spans="1:19" ht="21" customHeight="1" thickBot="1" x14ac:dyDescent="0.3">
      <c r="A57" s="407" t="s">
        <v>24</v>
      </c>
      <c r="B57" s="407"/>
      <c r="C57" s="407"/>
      <c r="D57" s="407"/>
      <c r="E57" s="408"/>
      <c r="F57" s="75">
        <v>3300</v>
      </c>
      <c r="G57" s="95" t="s">
        <v>4</v>
      </c>
      <c r="H57" s="75">
        <v>300</v>
      </c>
      <c r="I57" s="176"/>
      <c r="J57" s="176"/>
      <c r="K57" s="176"/>
      <c r="L57" s="183" t="s">
        <v>4</v>
      </c>
    </row>
    <row r="58" spans="1:19" ht="9.75" customHeight="1" x14ac:dyDescent="0.25">
      <c r="A58" s="372" t="s">
        <v>16</v>
      </c>
      <c r="B58" s="372"/>
      <c r="C58" s="372"/>
      <c r="D58" s="372"/>
      <c r="E58" s="373"/>
      <c r="F58" s="72"/>
      <c r="G58" s="428" t="s">
        <v>355</v>
      </c>
      <c r="H58" s="72"/>
      <c r="I58" s="173"/>
      <c r="J58" s="173"/>
      <c r="K58" s="173"/>
      <c r="L58" s="173"/>
    </row>
    <row r="59" spans="1:19" ht="24" customHeight="1" thickBot="1" x14ac:dyDescent="0.3">
      <c r="A59" s="376" t="s">
        <v>25</v>
      </c>
      <c r="B59" s="376"/>
      <c r="C59" s="376"/>
      <c r="D59" s="376"/>
      <c r="E59" s="377"/>
      <c r="F59" s="73">
        <v>3310</v>
      </c>
      <c r="G59" s="429"/>
      <c r="H59" s="73">
        <v>321</v>
      </c>
      <c r="I59" s="174"/>
      <c r="J59" s="174"/>
      <c r="K59" s="174"/>
      <c r="L59" s="181" t="s">
        <v>4</v>
      </c>
    </row>
    <row r="60" spans="1:19" ht="17.25" customHeight="1" thickBot="1" x14ac:dyDescent="0.3">
      <c r="A60" s="407" t="s">
        <v>26</v>
      </c>
      <c r="B60" s="407"/>
      <c r="C60" s="407"/>
      <c r="D60" s="407"/>
      <c r="E60" s="408"/>
      <c r="F60" s="75">
        <v>3400</v>
      </c>
      <c r="G60" s="95" t="s">
        <v>4</v>
      </c>
      <c r="H60" s="75">
        <v>850</v>
      </c>
      <c r="I60" s="176">
        <f>I62+I63+I64</f>
        <v>875811.29</v>
      </c>
      <c r="J60" s="176"/>
      <c r="K60" s="176"/>
      <c r="L60" s="183" t="s">
        <v>4</v>
      </c>
    </row>
    <row r="61" spans="1:19" ht="15" customHeight="1" x14ac:dyDescent="0.25">
      <c r="A61" s="372" t="s">
        <v>16</v>
      </c>
      <c r="B61" s="372"/>
      <c r="C61" s="372"/>
      <c r="D61" s="372"/>
      <c r="E61" s="373"/>
      <c r="F61" s="72"/>
      <c r="G61" s="72"/>
      <c r="H61" s="72"/>
      <c r="I61" s="173"/>
      <c r="J61" s="173"/>
      <c r="K61" s="173"/>
      <c r="L61" s="173"/>
    </row>
    <row r="62" spans="1:19" ht="21" customHeight="1" thickBot="1" x14ac:dyDescent="0.3">
      <c r="A62" s="376" t="s">
        <v>27</v>
      </c>
      <c r="B62" s="376"/>
      <c r="C62" s="376"/>
      <c r="D62" s="376"/>
      <c r="E62" s="377"/>
      <c r="F62" s="73">
        <v>3410</v>
      </c>
      <c r="G62" s="242" t="s">
        <v>355</v>
      </c>
      <c r="H62" s="73">
        <v>851</v>
      </c>
      <c r="I62" s="302">
        <v>866137.29</v>
      </c>
      <c r="J62" s="174"/>
      <c r="K62" s="174"/>
      <c r="L62" s="181" t="s">
        <v>4</v>
      </c>
    </row>
    <row r="63" spans="1:19" ht="43.5" customHeight="1" thickBot="1" x14ac:dyDescent="0.3">
      <c r="A63" s="393" t="s">
        <v>28</v>
      </c>
      <c r="B63" s="393"/>
      <c r="C63" s="393"/>
      <c r="D63" s="393"/>
      <c r="E63" s="394"/>
      <c r="F63" s="75">
        <v>3420</v>
      </c>
      <c r="G63" s="242" t="s">
        <v>355</v>
      </c>
      <c r="H63" s="75">
        <v>852</v>
      </c>
      <c r="I63" s="303">
        <v>9674</v>
      </c>
      <c r="J63" s="176"/>
      <c r="K63" s="176"/>
      <c r="L63" s="183" t="s">
        <v>4</v>
      </c>
    </row>
    <row r="64" spans="1:19" ht="30.75" customHeight="1" thickBot="1" x14ac:dyDescent="0.3">
      <c r="A64" s="393" t="s">
        <v>29</v>
      </c>
      <c r="B64" s="393"/>
      <c r="C64" s="393"/>
      <c r="D64" s="393"/>
      <c r="E64" s="394"/>
      <c r="F64" s="75">
        <v>3430</v>
      </c>
      <c r="G64" s="242" t="s">
        <v>355</v>
      </c>
      <c r="H64" s="75">
        <v>853</v>
      </c>
      <c r="I64" s="176"/>
      <c r="J64" s="176"/>
      <c r="K64" s="176"/>
      <c r="L64" s="183" t="s">
        <v>4</v>
      </c>
    </row>
    <row r="65" spans="1:12" ht="30" customHeight="1" thickBot="1" x14ac:dyDescent="0.3">
      <c r="A65" s="407" t="s">
        <v>30</v>
      </c>
      <c r="B65" s="407"/>
      <c r="C65" s="407"/>
      <c r="D65" s="407"/>
      <c r="E65" s="408"/>
      <c r="F65" s="75">
        <v>3500</v>
      </c>
      <c r="G65" s="95" t="s">
        <v>4</v>
      </c>
      <c r="H65" s="75" t="s">
        <v>4</v>
      </c>
      <c r="I65" s="176"/>
      <c r="J65" s="176"/>
      <c r="K65" s="176"/>
      <c r="L65" s="183" t="s">
        <v>4</v>
      </c>
    </row>
    <row r="66" spans="1:12" ht="43.5" customHeight="1" thickBot="1" x14ac:dyDescent="0.3">
      <c r="A66" s="393" t="s">
        <v>31</v>
      </c>
      <c r="B66" s="393"/>
      <c r="C66" s="393"/>
      <c r="D66" s="393"/>
      <c r="E66" s="394"/>
      <c r="F66" s="75">
        <v>3510</v>
      </c>
      <c r="G66" s="242" t="s">
        <v>355</v>
      </c>
      <c r="H66" s="75">
        <v>831</v>
      </c>
      <c r="I66" s="176"/>
      <c r="J66" s="176"/>
      <c r="K66" s="176"/>
      <c r="L66" s="183" t="s">
        <v>4</v>
      </c>
    </row>
    <row r="67" spans="1:12" ht="15" customHeight="1" x14ac:dyDescent="0.25">
      <c r="A67" s="454" t="s">
        <v>32</v>
      </c>
      <c r="B67" s="454"/>
      <c r="C67" s="454"/>
      <c r="D67" s="454"/>
      <c r="E67" s="465"/>
      <c r="F67" s="364">
        <v>3600</v>
      </c>
      <c r="G67" s="364" t="s">
        <v>4</v>
      </c>
      <c r="H67" s="364" t="s">
        <v>4</v>
      </c>
      <c r="I67" s="354">
        <f>I70+I73</f>
        <v>16597115.809999999</v>
      </c>
      <c r="J67" s="354">
        <f>J70+J73</f>
        <v>14774583.699999999</v>
      </c>
      <c r="K67" s="354">
        <f>K70+K73</f>
        <v>14774583.699999999</v>
      </c>
      <c r="L67" s="354"/>
    </row>
    <row r="68" spans="1:12" ht="13.5" customHeight="1" thickBot="1" x14ac:dyDescent="0.3">
      <c r="A68" s="405"/>
      <c r="B68" s="405"/>
      <c r="C68" s="405"/>
      <c r="D68" s="405"/>
      <c r="E68" s="406"/>
      <c r="F68" s="365"/>
      <c r="G68" s="365"/>
      <c r="H68" s="365"/>
      <c r="I68" s="355"/>
      <c r="J68" s="355"/>
      <c r="K68" s="355"/>
      <c r="L68" s="355"/>
    </row>
    <row r="69" spans="1:12" ht="15" customHeight="1" thickBot="1" x14ac:dyDescent="0.3">
      <c r="A69" s="372" t="s">
        <v>7</v>
      </c>
      <c r="B69" s="372"/>
      <c r="C69" s="372"/>
      <c r="D69" s="372"/>
      <c r="E69" s="373"/>
      <c r="F69" s="72"/>
      <c r="G69" s="72"/>
      <c r="H69" s="72"/>
      <c r="I69" s="173"/>
      <c r="J69" s="173"/>
      <c r="K69" s="173"/>
      <c r="L69" s="173"/>
    </row>
    <row r="70" spans="1:12" ht="32.25" customHeight="1" thickBot="1" x14ac:dyDescent="0.3">
      <c r="A70" s="393" t="s">
        <v>33</v>
      </c>
      <c r="B70" s="393"/>
      <c r="C70" s="393"/>
      <c r="D70" s="393"/>
      <c r="E70" s="394"/>
      <c r="F70" s="108">
        <v>3610</v>
      </c>
      <c r="G70" s="131" t="s">
        <v>4</v>
      </c>
      <c r="H70" s="132">
        <v>243</v>
      </c>
      <c r="I70" s="184"/>
      <c r="J70" s="176"/>
      <c r="K70" s="176"/>
      <c r="L70" s="176"/>
    </row>
    <row r="71" spans="1:12" s="84" customFormat="1" ht="19.5" customHeight="1" thickBot="1" x14ac:dyDescent="0.3">
      <c r="A71" s="393"/>
      <c r="B71" s="393"/>
      <c r="C71" s="393"/>
      <c r="D71" s="393"/>
      <c r="E71" s="85"/>
      <c r="F71" s="120"/>
      <c r="G71" s="242" t="s">
        <v>355</v>
      </c>
      <c r="H71" s="124">
        <v>243</v>
      </c>
      <c r="I71" s="176"/>
      <c r="J71" s="176"/>
      <c r="K71" s="176"/>
      <c r="L71" s="176"/>
    </row>
    <row r="72" spans="1:12" s="119" customFormat="1" ht="19.5" customHeight="1" thickBot="1" x14ac:dyDescent="0.3">
      <c r="A72" s="393"/>
      <c r="B72" s="393"/>
      <c r="C72" s="393"/>
      <c r="D72" s="393"/>
      <c r="E72" s="122"/>
      <c r="F72" s="109"/>
      <c r="G72" s="242" t="s">
        <v>355</v>
      </c>
      <c r="H72" s="109">
        <v>243</v>
      </c>
      <c r="I72" s="184"/>
      <c r="J72" s="176"/>
      <c r="K72" s="176"/>
      <c r="L72" s="176"/>
    </row>
    <row r="73" spans="1:12" ht="26.25" customHeight="1" thickBot="1" x14ac:dyDescent="0.3">
      <c r="A73" s="454" t="s">
        <v>281</v>
      </c>
      <c r="B73" s="454"/>
      <c r="C73" s="454"/>
      <c r="D73" s="454"/>
      <c r="E73" s="408"/>
      <c r="F73" s="123">
        <v>3620</v>
      </c>
      <c r="G73" s="109" t="s">
        <v>4</v>
      </c>
      <c r="H73" s="109">
        <v>244</v>
      </c>
      <c r="I73" s="213">
        <f>I74+I75+I76+I77+I78+I79+I80+I81</f>
        <v>16597115.809999999</v>
      </c>
      <c r="J73" s="213">
        <f>J74+J75+J76+J77+J78+J79+J80+J81</f>
        <v>14774583.699999999</v>
      </c>
      <c r="K73" s="213">
        <f t="shared" ref="K73" si="0">K74+K75+K76+K77+K78+K79+K80+K81</f>
        <v>14774583.699999999</v>
      </c>
      <c r="L73" s="176"/>
    </row>
    <row r="74" spans="1:12" s="119" customFormat="1" ht="20.25" customHeight="1" thickBot="1" x14ac:dyDescent="0.3">
      <c r="A74" s="388" t="s">
        <v>274</v>
      </c>
      <c r="B74" s="389"/>
      <c r="C74" s="389"/>
      <c r="D74" s="390"/>
      <c r="E74" s="126"/>
      <c r="F74" s="128"/>
      <c r="G74" s="242" t="s">
        <v>355</v>
      </c>
      <c r="H74" s="128">
        <v>244</v>
      </c>
      <c r="I74" s="179">
        <v>121670</v>
      </c>
      <c r="J74" s="179">
        <v>121670</v>
      </c>
      <c r="K74" s="179">
        <v>121670</v>
      </c>
      <c r="L74" s="173"/>
    </row>
    <row r="75" spans="1:12" s="125" customFormat="1" ht="20.25" customHeight="1" thickBot="1" x14ac:dyDescent="0.3">
      <c r="A75" s="388" t="s">
        <v>275</v>
      </c>
      <c r="B75" s="389"/>
      <c r="C75" s="389"/>
      <c r="D75" s="389"/>
      <c r="E75" s="146"/>
      <c r="F75" s="137"/>
      <c r="G75" s="242" t="s">
        <v>355</v>
      </c>
      <c r="H75" s="137">
        <v>244</v>
      </c>
      <c r="I75" s="185">
        <v>455651.61</v>
      </c>
      <c r="J75" s="186">
        <v>397208.21</v>
      </c>
      <c r="K75" s="186">
        <v>397208.21</v>
      </c>
      <c r="L75" s="187"/>
    </row>
    <row r="76" spans="1:12" s="134" customFormat="1" ht="26.25" customHeight="1" thickBot="1" x14ac:dyDescent="0.3">
      <c r="A76" s="383" t="s">
        <v>276</v>
      </c>
      <c r="B76" s="384"/>
      <c r="C76" s="384"/>
      <c r="D76" s="385"/>
      <c r="E76" s="153"/>
      <c r="F76" s="156"/>
      <c r="G76" s="242" t="s">
        <v>355</v>
      </c>
      <c r="H76" s="109">
        <v>244</v>
      </c>
      <c r="I76" s="188">
        <v>500000</v>
      </c>
      <c r="J76" s="188">
        <v>500000</v>
      </c>
      <c r="K76" s="188">
        <v>500000</v>
      </c>
      <c r="L76" s="188"/>
    </row>
    <row r="77" spans="1:12" s="134" customFormat="1" ht="20.25" customHeight="1" thickBot="1" x14ac:dyDescent="0.3">
      <c r="A77" s="383" t="s">
        <v>277</v>
      </c>
      <c r="B77" s="384"/>
      <c r="C77" s="384"/>
      <c r="D77" s="385"/>
      <c r="E77" s="155"/>
      <c r="F77" s="109"/>
      <c r="G77" s="242" t="s">
        <v>355</v>
      </c>
      <c r="H77" s="135">
        <v>244</v>
      </c>
      <c r="I77" s="188">
        <v>9326481.1199999992</v>
      </c>
      <c r="J77" s="188">
        <v>7579869.2000000002</v>
      </c>
      <c r="K77" s="188">
        <v>7579869.2000000002</v>
      </c>
      <c r="L77" s="190"/>
    </row>
    <row r="78" spans="1:12" s="134" customFormat="1" ht="20.25" customHeight="1" thickBot="1" x14ac:dyDescent="0.3">
      <c r="A78" s="383" t="s">
        <v>415</v>
      </c>
      <c r="B78" s="384"/>
      <c r="C78" s="384"/>
      <c r="D78" s="385"/>
      <c r="E78" s="155"/>
      <c r="F78" s="109"/>
      <c r="G78" s="242" t="s">
        <v>355</v>
      </c>
      <c r="H78" s="135">
        <v>247</v>
      </c>
      <c r="I78" s="188">
        <v>3133104.94</v>
      </c>
      <c r="J78" s="188">
        <v>2566473.29</v>
      </c>
      <c r="K78" s="188">
        <v>2566473.29</v>
      </c>
      <c r="L78" s="188"/>
    </row>
    <row r="79" spans="1:12" s="134" customFormat="1" ht="31.5" customHeight="1" thickBot="1" x14ac:dyDescent="0.3">
      <c r="A79" s="383" t="s">
        <v>279</v>
      </c>
      <c r="B79" s="384"/>
      <c r="C79" s="384"/>
      <c r="D79" s="385"/>
      <c r="E79" s="155"/>
      <c r="F79" s="109"/>
      <c r="G79" s="242" t="s">
        <v>355</v>
      </c>
      <c r="H79" s="135">
        <v>244</v>
      </c>
      <c r="I79" s="188">
        <v>566745.55000000005</v>
      </c>
      <c r="J79" s="188">
        <v>548863</v>
      </c>
      <c r="K79" s="188">
        <v>548863</v>
      </c>
      <c r="L79" s="188"/>
    </row>
    <row r="80" spans="1:12" s="134" customFormat="1" ht="33" customHeight="1" thickBot="1" x14ac:dyDescent="0.3">
      <c r="A80" s="386" t="s">
        <v>280</v>
      </c>
      <c r="B80" s="387"/>
      <c r="C80" s="387"/>
      <c r="D80" s="387"/>
      <c r="E80" s="154"/>
      <c r="F80" s="109"/>
      <c r="G80" s="242" t="s">
        <v>355</v>
      </c>
      <c r="H80" s="135">
        <v>244</v>
      </c>
      <c r="I80" s="188">
        <v>2399562.5499999998</v>
      </c>
      <c r="J80" s="188">
        <v>3000000</v>
      </c>
      <c r="K80" s="188">
        <v>3000000</v>
      </c>
      <c r="L80" s="192"/>
    </row>
    <row r="81" spans="1:12" s="84" customFormat="1" ht="19.5" customHeight="1" thickBot="1" x14ac:dyDescent="0.3">
      <c r="A81" s="383" t="s">
        <v>277</v>
      </c>
      <c r="B81" s="384"/>
      <c r="C81" s="384"/>
      <c r="D81" s="385"/>
      <c r="E81" s="127"/>
      <c r="F81" s="121"/>
      <c r="G81" s="307" t="s">
        <v>356</v>
      </c>
      <c r="H81" s="121">
        <v>244</v>
      </c>
      <c r="I81" s="174">
        <v>93900.04</v>
      </c>
      <c r="J81" s="174">
        <v>60500</v>
      </c>
      <c r="K81" s="174">
        <v>60500</v>
      </c>
      <c r="L81" s="174"/>
    </row>
    <row r="82" spans="1:12" ht="18" customHeight="1" thickBot="1" x14ac:dyDescent="0.3">
      <c r="A82" s="443" t="s">
        <v>70</v>
      </c>
      <c r="B82" s="444"/>
      <c r="C82" s="444"/>
      <c r="D82" s="444"/>
      <c r="E82" s="445"/>
      <c r="F82" s="78">
        <v>4000</v>
      </c>
      <c r="G82" s="138" t="s">
        <v>4</v>
      </c>
      <c r="H82" s="138" t="s">
        <v>4</v>
      </c>
      <c r="I82" s="182">
        <f>I84+I89+I94+I96</f>
        <v>638611.98</v>
      </c>
      <c r="J82" s="182">
        <f>J84+J89+J94+J96</f>
        <v>500000</v>
      </c>
      <c r="K82" s="182">
        <f>K84+K89+K94+K96</f>
        <v>500000</v>
      </c>
      <c r="L82" s="182"/>
    </row>
    <row r="83" spans="1:12" ht="15" customHeight="1" x14ac:dyDescent="0.25">
      <c r="A83" s="372" t="s">
        <v>7</v>
      </c>
      <c r="B83" s="372"/>
      <c r="C83" s="372"/>
      <c r="D83" s="372"/>
      <c r="E83" s="373"/>
      <c r="F83" s="72"/>
      <c r="G83" s="72"/>
      <c r="H83" s="72"/>
      <c r="I83" s="173"/>
      <c r="J83" s="173"/>
      <c r="K83" s="173"/>
      <c r="L83" s="173"/>
    </row>
    <row r="84" spans="1:12" ht="15.75" customHeight="1" thickBot="1" x14ac:dyDescent="0.3">
      <c r="A84" s="405" t="s">
        <v>19</v>
      </c>
      <c r="B84" s="405"/>
      <c r="C84" s="405"/>
      <c r="D84" s="405"/>
      <c r="E84" s="406"/>
      <c r="F84" s="73">
        <v>4100</v>
      </c>
      <c r="G84" s="95" t="s">
        <v>4</v>
      </c>
      <c r="H84" s="73" t="s">
        <v>4</v>
      </c>
      <c r="I84" s="174"/>
      <c r="J84" s="174"/>
      <c r="K84" s="174"/>
      <c r="L84" s="181" t="s">
        <v>4</v>
      </c>
    </row>
    <row r="85" spans="1:12" ht="15" customHeight="1" x14ac:dyDescent="0.25">
      <c r="A85" s="372" t="s">
        <v>7</v>
      </c>
      <c r="B85" s="372"/>
      <c r="C85" s="372"/>
      <c r="D85" s="372"/>
      <c r="E85" s="373"/>
      <c r="F85" s="72"/>
      <c r="G85" s="72"/>
      <c r="H85" s="72"/>
      <c r="I85" s="173"/>
      <c r="J85" s="173"/>
      <c r="K85" s="173"/>
      <c r="L85" s="173"/>
    </row>
    <row r="86" spans="1:12" ht="15.75" customHeight="1" thickBot="1" x14ac:dyDescent="0.3">
      <c r="A86" s="376" t="s">
        <v>20</v>
      </c>
      <c r="B86" s="376"/>
      <c r="C86" s="376"/>
      <c r="D86" s="376"/>
      <c r="E86" s="377"/>
      <c r="F86" s="73">
        <v>4110</v>
      </c>
      <c r="G86" s="242" t="s">
        <v>355</v>
      </c>
      <c r="H86" s="73">
        <v>111</v>
      </c>
      <c r="I86" s="174"/>
      <c r="J86" s="174"/>
      <c r="K86" s="174"/>
      <c r="L86" s="181" t="s">
        <v>4</v>
      </c>
    </row>
    <row r="87" spans="1:12" ht="34.5" customHeight="1" thickBot="1" x14ac:dyDescent="0.3">
      <c r="A87" s="393" t="s">
        <v>21</v>
      </c>
      <c r="B87" s="393"/>
      <c r="C87" s="393"/>
      <c r="D87" s="393"/>
      <c r="E87" s="394"/>
      <c r="F87" s="75">
        <v>4120</v>
      </c>
      <c r="G87" s="242" t="s">
        <v>355</v>
      </c>
      <c r="H87" s="75">
        <v>112</v>
      </c>
      <c r="I87" s="176"/>
      <c r="J87" s="176"/>
      <c r="K87" s="176"/>
      <c r="L87" s="183" t="s">
        <v>4</v>
      </c>
    </row>
    <row r="88" spans="1:12" ht="41.25" customHeight="1" thickBot="1" x14ac:dyDescent="0.3">
      <c r="A88" s="393" t="s">
        <v>23</v>
      </c>
      <c r="B88" s="393"/>
      <c r="C88" s="393"/>
      <c r="D88" s="393"/>
      <c r="E88" s="394"/>
      <c r="F88" s="75">
        <v>4130</v>
      </c>
      <c r="G88" s="75"/>
      <c r="H88" s="75">
        <v>119</v>
      </c>
      <c r="I88" s="176"/>
      <c r="J88" s="176"/>
      <c r="K88" s="176"/>
      <c r="L88" s="183" t="s">
        <v>4</v>
      </c>
    </row>
    <row r="89" spans="1:12" ht="17.25" customHeight="1" thickBot="1" x14ac:dyDescent="0.3">
      <c r="A89" s="407" t="s">
        <v>26</v>
      </c>
      <c r="B89" s="407"/>
      <c r="C89" s="407"/>
      <c r="D89" s="407"/>
      <c r="E89" s="408"/>
      <c r="F89" s="75">
        <v>4200</v>
      </c>
      <c r="G89" s="95" t="s">
        <v>4</v>
      </c>
      <c r="H89" s="75">
        <v>850</v>
      </c>
      <c r="I89" s="176">
        <f>I91+I92+I93</f>
        <v>30000</v>
      </c>
      <c r="J89" s="176">
        <f>J91+J92+J93</f>
        <v>20000</v>
      </c>
      <c r="K89" s="176">
        <f>K91+K92+K93</f>
        <v>20000</v>
      </c>
      <c r="L89" s="183" t="s">
        <v>4</v>
      </c>
    </row>
    <row r="90" spans="1:12" ht="15" customHeight="1" x14ac:dyDescent="0.25">
      <c r="A90" s="372" t="s">
        <v>16</v>
      </c>
      <c r="B90" s="372"/>
      <c r="C90" s="372"/>
      <c r="D90" s="372"/>
      <c r="E90" s="373"/>
      <c r="F90" s="72"/>
      <c r="G90" s="72"/>
      <c r="H90" s="72"/>
      <c r="I90" s="173"/>
      <c r="J90" s="173"/>
      <c r="K90" s="173"/>
      <c r="L90" s="173"/>
    </row>
    <row r="91" spans="1:12" ht="19.5" customHeight="1" thickBot="1" x14ac:dyDescent="0.3">
      <c r="A91" s="376" t="s">
        <v>27</v>
      </c>
      <c r="B91" s="376"/>
      <c r="C91" s="376"/>
      <c r="D91" s="376"/>
      <c r="E91" s="377"/>
      <c r="F91" s="73">
        <v>4210</v>
      </c>
      <c r="G91" s="242" t="s">
        <v>355</v>
      </c>
      <c r="H91" s="73">
        <v>851</v>
      </c>
      <c r="I91" s="174">
        <v>10000</v>
      </c>
      <c r="J91" s="174">
        <v>10000</v>
      </c>
      <c r="K91" s="174">
        <v>10000</v>
      </c>
      <c r="L91" s="181" t="s">
        <v>4</v>
      </c>
    </row>
    <row r="92" spans="1:12" ht="44.25" customHeight="1" thickBot="1" x14ac:dyDescent="0.3">
      <c r="A92" s="393" t="s">
        <v>28</v>
      </c>
      <c r="B92" s="393"/>
      <c r="C92" s="393"/>
      <c r="D92" s="393"/>
      <c r="E92" s="394"/>
      <c r="F92" s="75">
        <v>4220</v>
      </c>
      <c r="G92" s="242" t="s">
        <v>355</v>
      </c>
      <c r="H92" s="75">
        <v>852</v>
      </c>
      <c r="I92" s="176">
        <v>10000</v>
      </c>
      <c r="J92" s="176">
        <v>10000</v>
      </c>
      <c r="K92" s="176">
        <v>10000</v>
      </c>
      <c r="L92" s="183" t="s">
        <v>4</v>
      </c>
    </row>
    <row r="93" spans="1:12" s="84" customFormat="1" ht="27" customHeight="1" thickBot="1" x14ac:dyDescent="0.3">
      <c r="A93" s="393" t="s">
        <v>248</v>
      </c>
      <c r="B93" s="393"/>
      <c r="C93" s="393"/>
      <c r="D93" s="393"/>
      <c r="E93" s="85"/>
      <c r="F93" s="75">
        <v>4230</v>
      </c>
      <c r="G93" s="75"/>
      <c r="H93" s="75">
        <v>853</v>
      </c>
      <c r="I93" s="176">
        <v>10000</v>
      </c>
      <c r="J93" s="176"/>
      <c r="K93" s="176"/>
      <c r="L93" s="183"/>
    </row>
    <row r="94" spans="1:12" ht="30" customHeight="1" thickBot="1" x14ac:dyDescent="0.3">
      <c r="A94" s="407" t="s">
        <v>30</v>
      </c>
      <c r="B94" s="407"/>
      <c r="C94" s="407"/>
      <c r="D94" s="407"/>
      <c r="E94" s="408"/>
      <c r="F94" s="75">
        <v>4300</v>
      </c>
      <c r="G94" s="95" t="s">
        <v>4</v>
      </c>
      <c r="H94" s="75" t="s">
        <v>4</v>
      </c>
      <c r="I94" s="176"/>
      <c r="J94" s="176"/>
      <c r="K94" s="176"/>
      <c r="L94" s="183" t="s">
        <v>4</v>
      </c>
    </row>
    <row r="95" spans="1:12" ht="42.75" customHeight="1" thickBot="1" x14ac:dyDescent="0.3">
      <c r="A95" s="393" t="s">
        <v>31</v>
      </c>
      <c r="B95" s="393"/>
      <c r="C95" s="393"/>
      <c r="D95" s="393"/>
      <c r="E95" s="394"/>
      <c r="F95" s="75">
        <v>4310</v>
      </c>
      <c r="G95" s="242" t="s">
        <v>355</v>
      </c>
      <c r="H95" s="75">
        <v>831</v>
      </c>
      <c r="I95" s="176"/>
      <c r="J95" s="176"/>
      <c r="K95" s="176"/>
      <c r="L95" s="183" t="s">
        <v>4</v>
      </c>
    </row>
    <row r="96" spans="1:12" ht="15" customHeight="1" x14ac:dyDescent="0.25">
      <c r="A96" s="454" t="s">
        <v>32</v>
      </c>
      <c r="B96" s="454"/>
      <c r="C96" s="454"/>
      <c r="D96" s="454"/>
      <c r="E96" s="465"/>
      <c r="F96" s="364">
        <v>4400</v>
      </c>
      <c r="G96" s="364" t="s">
        <v>4</v>
      </c>
      <c r="H96" s="364" t="s">
        <v>4</v>
      </c>
      <c r="I96" s="362">
        <f>I99+I102</f>
        <v>608611.98</v>
      </c>
      <c r="J96" s="362">
        <f>J99+J102</f>
        <v>480000</v>
      </c>
      <c r="K96" s="362">
        <f>K99+K102</f>
        <v>480000</v>
      </c>
      <c r="L96" s="358"/>
    </row>
    <row r="97" spans="1:12" ht="12.75" customHeight="1" thickBot="1" x14ac:dyDescent="0.3">
      <c r="A97" s="405"/>
      <c r="B97" s="405"/>
      <c r="C97" s="405"/>
      <c r="D97" s="405"/>
      <c r="E97" s="406"/>
      <c r="F97" s="365"/>
      <c r="G97" s="365"/>
      <c r="H97" s="365"/>
      <c r="I97" s="363"/>
      <c r="J97" s="363"/>
      <c r="K97" s="363"/>
      <c r="L97" s="359"/>
    </row>
    <row r="98" spans="1:12" ht="15" customHeight="1" thickBot="1" x14ac:dyDescent="0.3">
      <c r="A98" s="372" t="s">
        <v>7</v>
      </c>
      <c r="B98" s="372"/>
      <c r="C98" s="372"/>
      <c r="D98" s="372"/>
      <c r="E98" s="373"/>
      <c r="F98" s="72"/>
      <c r="G98" s="72"/>
      <c r="H98" s="72"/>
      <c r="I98" s="173"/>
      <c r="J98" s="173"/>
      <c r="K98" s="173"/>
      <c r="L98" s="173"/>
    </row>
    <row r="99" spans="1:12" ht="32.25" customHeight="1" thickBot="1" x14ac:dyDescent="0.3">
      <c r="A99" s="393" t="s">
        <v>33</v>
      </c>
      <c r="B99" s="393"/>
      <c r="C99" s="393"/>
      <c r="D99" s="393"/>
      <c r="E99" s="394"/>
      <c r="F99" s="108">
        <v>4410</v>
      </c>
      <c r="G99" s="109" t="s">
        <v>4</v>
      </c>
      <c r="H99" s="91">
        <v>243</v>
      </c>
      <c r="I99" s="176"/>
      <c r="J99" s="176"/>
      <c r="K99" s="176"/>
      <c r="L99" s="176"/>
    </row>
    <row r="100" spans="1:12" s="84" customFormat="1" ht="21.75" customHeight="1" thickBot="1" x14ac:dyDescent="0.3">
      <c r="A100" s="393"/>
      <c r="B100" s="393"/>
      <c r="C100" s="393"/>
      <c r="D100" s="393"/>
      <c r="E100" s="85"/>
      <c r="F100" s="75"/>
      <c r="G100" s="242" t="s">
        <v>355</v>
      </c>
      <c r="H100" s="75">
        <v>243</v>
      </c>
      <c r="I100" s="176"/>
      <c r="J100" s="176"/>
      <c r="K100" s="176"/>
      <c r="L100" s="176"/>
    </row>
    <row r="101" spans="1:12" s="84" customFormat="1" ht="21.75" customHeight="1" thickBot="1" x14ac:dyDescent="0.3">
      <c r="A101" s="393"/>
      <c r="B101" s="393"/>
      <c r="C101" s="393"/>
      <c r="D101" s="393"/>
      <c r="E101" s="85"/>
      <c r="F101" s="75"/>
      <c r="G101" s="242" t="s">
        <v>355</v>
      </c>
      <c r="H101" s="75">
        <v>243</v>
      </c>
      <c r="I101" s="176"/>
      <c r="J101" s="176"/>
      <c r="K101" s="176"/>
      <c r="L101" s="176"/>
    </row>
    <row r="102" spans="1:12" ht="26.25" customHeight="1" thickBot="1" x14ac:dyDescent="0.3">
      <c r="A102" s="393" t="s">
        <v>34</v>
      </c>
      <c r="B102" s="393"/>
      <c r="C102" s="393"/>
      <c r="D102" s="393"/>
      <c r="E102" s="394"/>
      <c r="F102" s="75">
        <v>4420</v>
      </c>
      <c r="G102" s="109" t="s">
        <v>4</v>
      </c>
      <c r="H102" s="75">
        <v>244</v>
      </c>
      <c r="I102" s="176">
        <f>I103+I104+I105+I106+I107+I108+I109+I110</f>
        <v>608611.98</v>
      </c>
      <c r="J102" s="176">
        <f>J103+J104+J105+J106+J107+J108+J109+J110</f>
        <v>480000</v>
      </c>
      <c r="K102" s="176">
        <f>K103+K105+K106+K108+K109+K110</f>
        <v>480000</v>
      </c>
      <c r="L102" s="176"/>
    </row>
    <row r="103" spans="1:12" s="134" customFormat="1" ht="20.25" customHeight="1" thickBot="1" x14ac:dyDescent="0.3">
      <c r="A103" s="388" t="s">
        <v>274</v>
      </c>
      <c r="B103" s="389"/>
      <c r="C103" s="389"/>
      <c r="D103" s="390"/>
      <c r="E103" s="136"/>
      <c r="F103" s="137"/>
      <c r="G103" s="242" t="s">
        <v>355</v>
      </c>
      <c r="H103" s="137">
        <v>244</v>
      </c>
      <c r="I103" s="179"/>
      <c r="J103" s="173"/>
      <c r="K103" s="173"/>
      <c r="L103" s="173"/>
    </row>
    <row r="104" spans="1:12" s="134" customFormat="1" ht="20.25" customHeight="1" thickBot="1" x14ac:dyDescent="0.3">
      <c r="A104" s="388" t="s">
        <v>275</v>
      </c>
      <c r="B104" s="389"/>
      <c r="C104" s="389"/>
      <c r="D104" s="389"/>
      <c r="E104" s="146"/>
      <c r="F104" s="137"/>
      <c r="G104" s="242" t="s">
        <v>355</v>
      </c>
      <c r="H104" s="137">
        <v>244</v>
      </c>
      <c r="I104" s="185"/>
      <c r="J104" s="186"/>
      <c r="K104" s="186"/>
      <c r="L104" s="187"/>
    </row>
    <row r="105" spans="1:12" s="134" customFormat="1" ht="28.5" customHeight="1" thickBot="1" x14ac:dyDescent="0.3">
      <c r="A105" s="383" t="s">
        <v>276</v>
      </c>
      <c r="B105" s="384"/>
      <c r="C105" s="384"/>
      <c r="D105" s="385"/>
      <c r="E105" s="153"/>
      <c r="F105" s="156"/>
      <c r="G105" s="242" t="s">
        <v>355</v>
      </c>
      <c r="H105" s="109">
        <v>244</v>
      </c>
      <c r="I105" s="188">
        <v>100000</v>
      </c>
      <c r="J105" s="189">
        <v>100000</v>
      </c>
      <c r="K105" s="188">
        <v>100000</v>
      </c>
      <c r="L105" s="188"/>
    </row>
    <row r="106" spans="1:12" s="134" customFormat="1" ht="20.25" customHeight="1" thickBot="1" x14ac:dyDescent="0.3">
      <c r="A106" s="383" t="s">
        <v>277</v>
      </c>
      <c r="B106" s="384"/>
      <c r="C106" s="384"/>
      <c r="D106" s="385"/>
      <c r="E106" s="155"/>
      <c r="F106" s="109"/>
      <c r="G106" s="242" t="s">
        <v>355</v>
      </c>
      <c r="H106" s="135">
        <v>244</v>
      </c>
      <c r="I106" s="188">
        <v>100000</v>
      </c>
      <c r="J106" s="188">
        <v>100000</v>
      </c>
      <c r="K106" s="188">
        <v>100000</v>
      </c>
      <c r="L106" s="190"/>
    </row>
    <row r="107" spans="1:12" s="134" customFormat="1" ht="20.25" customHeight="1" thickBot="1" x14ac:dyDescent="0.3">
      <c r="A107" s="383" t="s">
        <v>278</v>
      </c>
      <c r="B107" s="384"/>
      <c r="C107" s="384"/>
      <c r="D107" s="385"/>
      <c r="E107" s="155"/>
      <c r="F107" s="109"/>
      <c r="G107" s="242" t="s">
        <v>355</v>
      </c>
      <c r="H107" s="135">
        <v>244</v>
      </c>
      <c r="I107" s="188"/>
      <c r="J107" s="188"/>
      <c r="K107" s="188"/>
      <c r="L107" s="188"/>
    </row>
    <row r="108" spans="1:12" s="134" customFormat="1" ht="31.5" customHeight="1" thickBot="1" x14ac:dyDescent="0.3">
      <c r="A108" s="383" t="s">
        <v>279</v>
      </c>
      <c r="B108" s="384"/>
      <c r="C108" s="384"/>
      <c r="D108" s="385"/>
      <c r="E108" s="155"/>
      <c r="F108" s="109"/>
      <c r="G108" s="242" t="s">
        <v>355</v>
      </c>
      <c r="H108" s="135">
        <v>244</v>
      </c>
      <c r="I108" s="188">
        <v>260000</v>
      </c>
      <c r="J108" s="188">
        <v>135000</v>
      </c>
      <c r="K108" s="188">
        <v>135000</v>
      </c>
      <c r="L108" s="188"/>
    </row>
    <row r="109" spans="1:12" s="134" customFormat="1" ht="38.25" customHeight="1" thickBot="1" x14ac:dyDescent="0.3">
      <c r="A109" s="386" t="s">
        <v>280</v>
      </c>
      <c r="B109" s="387"/>
      <c r="C109" s="387"/>
      <c r="D109" s="387"/>
      <c r="E109" s="154"/>
      <c r="F109" s="109"/>
      <c r="G109" s="242" t="s">
        <v>355</v>
      </c>
      <c r="H109" s="135">
        <v>244</v>
      </c>
      <c r="I109" s="188">
        <v>138611.98000000001</v>
      </c>
      <c r="J109" s="191">
        <v>135000</v>
      </c>
      <c r="K109" s="188">
        <v>135000</v>
      </c>
      <c r="L109" s="192"/>
    </row>
    <row r="110" spans="1:12" ht="19.5" customHeight="1" thickBot="1" x14ac:dyDescent="0.3">
      <c r="A110" s="441" t="s">
        <v>296</v>
      </c>
      <c r="B110" s="441"/>
      <c r="C110" s="441"/>
      <c r="D110" s="441"/>
      <c r="E110" s="442"/>
      <c r="F110" s="75"/>
      <c r="G110" s="242" t="s">
        <v>355</v>
      </c>
      <c r="H110" s="75">
        <v>244</v>
      </c>
      <c r="I110" s="176">
        <v>10000</v>
      </c>
      <c r="J110" s="176">
        <v>10000</v>
      </c>
      <c r="K110" s="176">
        <v>10000</v>
      </c>
      <c r="L110" s="176"/>
    </row>
    <row r="111" spans="1:12" ht="19.5" customHeight="1" thickBot="1" x14ac:dyDescent="0.3">
      <c r="A111" s="393" t="s">
        <v>429</v>
      </c>
      <c r="B111" s="393"/>
      <c r="C111" s="393"/>
      <c r="D111" s="393"/>
      <c r="E111" s="394"/>
      <c r="F111" s="75"/>
      <c r="G111" s="242" t="s">
        <v>355</v>
      </c>
      <c r="H111" s="75">
        <v>244</v>
      </c>
      <c r="I111" s="176"/>
      <c r="J111" s="176"/>
      <c r="K111" s="176"/>
      <c r="L111" s="176"/>
    </row>
    <row r="112" spans="1:12" ht="19.5" customHeight="1" thickBot="1" x14ac:dyDescent="0.3">
      <c r="A112" s="443" t="s">
        <v>71</v>
      </c>
      <c r="B112" s="444"/>
      <c r="C112" s="444"/>
      <c r="D112" s="444"/>
      <c r="E112" s="445"/>
      <c r="F112" s="79">
        <v>5000</v>
      </c>
      <c r="G112" s="138" t="s">
        <v>4</v>
      </c>
      <c r="H112" s="138" t="s">
        <v>4</v>
      </c>
      <c r="I112" s="193">
        <f>I114+I118+I119+I120+I123</f>
        <v>2155493.2999999998</v>
      </c>
      <c r="J112" s="193">
        <f>J118+J122+J123</f>
        <v>0</v>
      </c>
      <c r="K112" s="193"/>
      <c r="L112" s="193"/>
    </row>
    <row r="113" spans="1:17" s="134" customFormat="1" ht="19.5" customHeight="1" thickBot="1" x14ac:dyDescent="0.3">
      <c r="A113" s="372" t="s">
        <v>7</v>
      </c>
      <c r="B113" s="372"/>
      <c r="C113" s="372"/>
      <c r="D113" s="372"/>
      <c r="E113" s="373"/>
      <c r="F113" s="217"/>
      <c r="G113" s="218"/>
      <c r="H113" s="218"/>
      <c r="I113" s="303"/>
      <c r="J113" s="303"/>
      <c r="K113" s="303"/>
      <c r="L113" s="303"/>
    </row>
    <row r="114" spans="1:17" s="134" customFormat="1" ht="19.5" customHeight="1" thickBot="1" x14ac:dyDescent="0.3">
      <c r="A114" s="405" t="s">
        <v>19</v>
      </c>
      <c r="B114" s="405"/>
      <c r="C114" s="405"/>
      <c r="D114" s="405"/>
      <c r="E114" s="406"/>
      <c r="F114" s="217">
        <v>5100</v>
      </c>
      <c r="G114" s="218" t="s">
        <v>128</v>
      </c>
      <c r="H114" s="218" t="s">
        <v>128</v>
      </c>
      <c r="I114" s="303">
        <f>I116+I117</f>
        <v>99311.44</v>
      </c>
      <c r="J114" s="303"/>
      <c r="K114" s="303"/>
      <c r="L114" s="303"/>
    </row>
    <row r="115" spans="1:17" s="134" customFormat="1" ht="19.5" customHeight="1" thickBot="1" x14ac:dyDescent="0.3">
      <c r="A115" s="372" t="s">
        <v>7</v>
      </c>
      <c r="B115" s="372"/>
      <c r="C115" s="372"/>
      <c r="D115" s="372"/>
      <c r="E115" s="373"/>
      <c r="F115" s="217"/>
      <c r="G115" s="218"/>
      <c r="H115" s="218"/>
      <c r="I115" s="303"/>
      <c r="J115" s="303"/>
      <c r="K115" s="303"/>
      <c r="L115" s="303"/>
    </row>
    <row r="116" spans="1:17" s="134" customFormat="1" ht="19.5" customHeight="1" thickBot="1" x14ac:dyDescent="0.3">
      <c r="A116" s="376" t="s">
        <v>20</v>
      </c>
      <c r="B116" s="376"/>
      <c r="C116" s="376"/>
      <c r="D116" s="376"/>
      <c r="E116" s="377"/>
      <c r="F116" s="217">
        <v>5110</v>
      </c>
      <c r="G116" s="309" t="s">
        <v>355</v>
      </c>
      <c r="H116" s="218">
        <v>111</v>
      </c>
      <c r="I116" s="303">
        <v>76300</v>
      </c>
      <c r="J116" s="303"/>
      <c r="K116" s="303"/>
      <c r="L116" s="303"/>
    </row>
    <row r="117" spans="1:17" s="134" customFormat="1" ht="49.5" customHeight="1" thickBot="1" x14ac:dyDescent="0.3">
      <c r="A117" s="393" t="s">
        <v>23</v>
      </c>
      <c r="B117" s="393"/>
      <c r="C117" s="393"/>
      <c r="D117" s="393"/>
      <c r="E117" s="394"/>
      <c r="F117" s="217">
        <v>5120</v>
      </c>
      <c r="G117" s="309" t="s">
        <v>355</v>
      </c>
      <c r="H117" s="218">
        <v>119</v>
      </c>
      <c r="I117" s="303">
        <v>23011.439999999999</v>
      </c>
      <c r="J117" s="303"/>
      <c r="K117" s="303"/>
      <c r="L117" s="303"/>
    </row>
    <row r="118" spans="1:17" ht="34.5" customHeight="1" thickBot="1" x14ac:dyDescent="0.3">
      <c r="A118" s="393" t="s">
        <v>21</v>
      </c>
      <c r="B118" s="393"/>
      <c r="C118" s="393"/>
      <c r="D118" s="393"/>
      <c r="E118" s="394"/>
      <c r="F118" s="75">
        <v>5200</v>
      </c>
      <c r="G118" s="75"/>
      <c r="H118" s="75">
        <v>112</v>
      </c>
      <c r="I118" s="176"/>
      <c r="J118" s="176"/>
      <c r="K118" s="176"/>
      <c r="L118" s="183" t="s">
        <v>4</v>
      </c>
    </row>
    <row r="119" spans="1:17" ht="33.75" customHeight="1" thickBot="1" x14ac:dyDescent="0.3">
      <c r="A119" s="393" t="s">
        <v>22</v>
      </c>
      <c r="B119" s="393"/>
      <c r="C119" s="393"/>
      <c r="D119" s="393"/>
      <c r="E119" s="394"/>
      <c r="F119" s="75">
        <v>5300</v>
      </c>
      <c r="G119" s="75"/>
      <c r="H119" s="75">
        <v>113</v>
      </c>
      <c r="I119" s="176"/>
      <c r="J119" s="176"/>
      <c r="K119" s="176"/>
      <c r="L119" s="183" t="s">
        <v>4</v>
      </c>
      <c r="Q119" s="110"/>
    </row>
    <row r="120" spans="1:17" s="134" customFormat="1" ht="33.75" customHeight="1" thickBot="1" x14ac:dyDescent="0.3">
      <c r="A120" s="455" t="s">
        <v>24</v>
      </c>
      <c r="B120" s="455"/>
      <c r="C120" s="455"/>
      <c r="D120" s="455"/>
      <c r="E120" s="456"/>
      <c r="F120" s="217">
        <v>5400</v>
      </c>
      <c r="G120" s="218" t="s">
        <v>4</v>
      </c>
      <c r="H120" s="217">
        <v>300</v>
      </c>
      <c r="I120" s="219"/>
      <c r="J120" s="219"/>
      <c r="K120" s="219"/>
      <c r="L120" s="217" t="s">
        <v>4</v>
      </c>
      <c r="Q120" s="110"/>
    </row>
    <row r="121" spans="1:17" s="134" customFormat="1" ht="19.5" customHeight="1" x14ac:dyDescent="0.25">
      <c r="A121" s="457" t="s">
        <v>16</v>
      </c>
      <c r="B121" s="457"/>
      <c r="C121" s="457"/>
      <c r="D121" s="457"/>
      <c r="E121" s="458"/>
      <c r="F121" s="220"/>
      <c r="G121" s="220"/>
      <c r="H121" s="220"/>
      <c r="I121" s="220"/>
      <c r="J121" s="220"/>
      <c r="K121" s="220"/>
      <c r="L121" s="220"/>
      <c r="Q121" s="110"/>
    </row>
    <row r="122" spans="1:17" s="134" customFormat="1" ht="33.75" customHeight="1" thickBot="1" x14ac:dyDescent="0.3">
      <c r="A122" s="459" t="s">
        <v>25</v>
      </c>
      <c r="B122" s="459"/>
      <c r="C122" s="459"/>
      <c r="D122" s="459"/>
      <c r="E122" s="460"/>
      <c r="F122" s="218">
        <v>5410</v>
      </c>
      <c r="G122" s="218"/>
      <c r="H122" s="218">
        <v>321</v>
      </c>
      <c r="I122" s="221"/>
      <c r="J122" s="221"/>
      <c r="K122" s="221"/>
      <c r="L122" s="218" t="s">
        <v>4</v>
      </c>
      <c r="Q122" s="110"/>
    </row>
    <row r="123" spans="1:17" ht="15" customHeight="1" x14ac:dyDescent="0.25">
      <c r="A123" s="454" t="s">
        <v>32</v>
      </c>
      <c r="B123" s="454"/>
      <c r="C123" s="454"/>
      <c r="D123" s="454"/>
      <c r="E123" s="465"/>
      <c r="F123" s="364">
        <v>5500</v>
      </c>
      <c r="G123" s="364" t="s">
        <v>4</v>
      </c>
      <c r="H123" s="364" t="s">
        <v>4</v>
      </c>
      <c r="I123" s="354">
        <f>I129</f>
        <v>2056181.8599999999</v>
      </c>
      <c r="J123" s="354">
        <f>J129+J126</f>
        <v>0</v>
      </c>
      <c r="K123" s="354"/>
      <c r="L123" s="354"/>
    </row>
    <row r="124" spans="1:17" ht="4.5" customHeight="1" thickBot="1" x14ac:dyDescent="0.3">
      <c r="A124" s="405"/>
      <c r="B124" s="405"/>
      <c r="C124" s="405"/>
      <c r="D124" s="405"/>
      <c r="E124" s="406"/>
      <c r="F124" s="365"/>
      <c r="G124" s="365"/>
      <c r="H124" s="365"/>
      <c r="I124" s="355"/>
      <c r="J124" s="355"/>
      <c r="K124" s="355"/>
      <c r="L124" s="355"/>
    </row>
    <row r="125" spans="1:17" ht="15" customHeight="1" thickBot="1" x14ac:dyDescent="0.3">
      <c r="A125" s="393" t="s">
        <v>7</v>
      </c>
      <c r="B125" s="393"/>
      <c r="C125" s="393"/>
      <c r="D125" s="393"/>
      <c r="E125" s="394"/>
      <c r="F125" s="72"/>
      <c r="G125" s="72"/>
      <c r="H125" s="72"/>
      <c r="I125" s="215"/>
      <c r="J125" s="215"/>
      <c r="K125" s="215"/>
      <c r="L125" s="215"/>
    </row>
    <row r="126" spans="1:17" ht="29.25" customHeight="1" thickBot="1" x14ac:dyDescent="0.3">
      <c r="A126" s="393" t="s">
        <v>33</v>
      </c>
      <c r="B126" s="393"/>
      <c r="C126" s="393"/>
      <c r="D126" s="393"/>
      <c r="E126" s="394"/>
      <c r="F126" s="108">
        <v>5510</v>
      </c>
      <c r="G126" s="109" t="s">
        <v>4</v>
      </c>
      <c r="H126" s="109">
        <v>243</v>
      </c>
      <c r="I126" s="184"/>
      <c r="J126" s="176"/>
      <c r="K126" s="176"/>
      <c r="L126" s="176"/>
    </row>
    <row r="127" spans="1:17" s="84" customFormat="1" ht="20.25" customHeight="1" thickBot="1" x14ac:dyDescent="0.3">
      <c r="A127" s="393"/>
      <c r="B127" s="393"/>
      <c r="C127" s="393"/>
      <c r="D127" s="393"/>
      <c r="E127" s="85"/>
      <c r="F127" s="75"/>
      <c r="G127" s="90"/>
      <c r="H127" s="121">
        <v>243</v>
      </c>
      <c r="I127" s="176"/>
      <c r="J127" s="176"/>
      <c r="K127" s="176"/>
      <c r="L127" s="176"/>
    </row>
    <row r="128" spans="1:17" s="84" customFormat="1" ht="20.25" customHeight="1" thickBot="1" x14ac:dyDescent="0.3">
      <c r="A128" s="393"/>
      <c r="B128" s="393"/>
      <c r="C128" s="393"/>
      <c r="D128" s="393"/>
      <c r="E128" s="85"/>
      <c r="F128" s="75"/>
      <c r="G128" s="75"/>
      <c r="H128" s="75">
        <v>243</v>
      </c>
      <c r="I128" s="176"/>
      <c r="J128" s="176"/>
      <c r="K128" s="176"/>
      <c r="L128" s="176"/>
    </row>
    <row r="129" spans="1:12" ht="21" customHeight="1" thickBot="1" x14ac:dyDescent="0.3">
      <c r="A129" s="452" t="s">
        <v>34</v>
      </c>
      <c r="B129" s="452"/>
      <c r="C129" s="452"/>
      <c r="D129" s="452"/>
      <c r="E129" s="453"/>
      <c r="F129" s="75">
        <v>5520</v>
      </c>
      <c r="G129" s="109" t="s">
        <v>4</v>
      </c>
      <c r="H129" s="244">
        <v>244</v>
      </c>
      <c r="I129" s="245">
        <f>I130+I131+I132+I133+I134</f>
        <v>2056181.8599999999</v>
      </c>
      <c r="J129" s="245">
        <f>J132</f>
        <v>0</v>
      </c>
      <c r="K129" s="245"/>
      <c r="L129" s="245"/>
    </row>
    <row r="130" spans="1:12" s="134" customFormat="1" ht="19.5" customHeight="1" thickBot="1" x14ac:dyDescent="0.3">
      <c r="A130" s="383" t="s">
        <v>277</v>
      </c>
      <c r="B130" s="384"/>
      <c r="C130" s="384"/>
      <c r="D130" s="385"/>
      <c r="E130" s="153"/>
      <c r="F130" s="156"/>
      <c r="G130" s="309" t="s">
        <v>355</v>
      </c>
      <c r="H130" s="109">
        <v>244</v>
      </c>
      <c r="I130" s="188">
        <v>164788</v>
      </c>
      <c r="J130" s="189"/>
      <c r="K130" s="188"/>
      <c r="L130" s="188"/>
    </row>
    <row r="131" spans="1:12" s="134" customFormat="1" ht="20.25" customHeight="1" thickBot="1" x14ac:dyDescent="0.3">
      <c r="A131" s="383" t="s">
        <v>277</v>
      </c>
      <c r="B131" s="384"/>
      <c r="C131" s="384"/>
      <c r="D131" s="385"/>
      <c r="E131" s="155"/>
      <c r="F131" s="109"/>
      <c r="G131" s="309" t="s">
        <v>461</v>
      </c>
      <c r="H131" s="135">
        <v>244</v>
      </c>
      <c r="I131" s="188">
        <v>517914</v>
      </c>
      <c r="J131" s="188"/>
      <c r="K131" s="188"/>
      <c r="L131" s="190"/>
    </row>
    <row r="132" spans="1:12" s="134" customFormat="1" ht="25.5" customHeight="1" thickBot="1" x14ac:dyDescent="0.3">
      <c r="A132" s="383" t="s">
        <v>357</v>
      </c>
      <c r="B132" s="384"/>
      <c r="C132" s="384"/>
      <c r="D132" s="385"/>
      <c r="E132" s="155"/>
      <c r="F132" s="109"/>
      <c r="G132" s="274" t="s">
        <v>355</v>
      </c>
      <c r="H132" s="135">
        <v>244</v>
      </c>
      <c r="I132" s="188">
        <v>782783.86</v>
      </c>
      <c r="J132" s="188"/>
      <c r="K132" s="188"/>
      <c r="L132" s="188"/>
    </row>
    <row r="133" spans="1:12" s="134" customFormat="1" ht="32.25" customHeight="1" thickBot="1" x14ac:dyDescent="0.3">
      <c r="A133" s="386" t="s">
        <v>280</v>
      </c>
      <c r="B133" s="387"/>
      <c r="C133" s="387"/>
      <c r="D133" s="387"/>
      <c r="E133" s="310"/>
      <c r="F133" s="109"/>
      <c r="G133" s="309" t="s">
        <v>355</v>
      </c>
      <c r="H133" s="308">
        <v>244</v>
      </c>
      <c r="I133" s="188">
        <v>588696</v>
      </c>
      <c r="J133" s="191"/>
      <c r="K133" s="188"/>
      <c r="L133" s="192"/>
    </row>
    <row r="134" spans="1:12" s="134" customFormat="1" ht="38.25" customHeight="1" thickBot="1" x14ac:dyDescent="0.3">
      <c r="A134" s="386" t="s">
        <v>280</v>
      </c>
      <c r="B134" s="387"/>
      <c r="C134" s="387"/>
      <c r="D134" s="387"/>
      <c r="E134" s="154"/>
      <c r="F134" s="109"/>
      <c r="G134" s="306" t="s">
        <v>461</v>
      </c>
      <c r="H134" s="135">
        <v>244</v>
      </c>
      <c r="I134" s="188">
        <v>2000</v>
      </c>
      <c r="J134" s="191"/>
      <c r="K134" s="188"/>
      <c r="L134" s="192"/>
    </row>
    <row r="135" spans="1:12" ht="33" customHeight="1" thickBot="1" x14ac:dyDescent="0.3">
      <c r="A135" s="372" t="s">
        <v>35</v>
      </c>
      <c r="B135" s="372"/>
      <c r="C135" s="372"/>
      <c r="D135" s="372"/>
      <c r="E135" s="373"/>
      <c r="F135" s="86">
        <v>5600</v>
      </c>
      <c r="G135" s="86"/>
      <c r="H135" s="86">
        <v>400</v>
      </c>
      <c r="I135" s="173"/>
      <c r="J135" s="173"/>
      <c r="K135" s="173"/>
      <c r="L135" s="173"/>
    </row>
    <row r="136" spans="1:12" ht="15" customHeight="1" x14ac:dyDescent="0.25">
      <c r="A136" s="450" t="s">
        <v>7</v>
      </c>
      <c r="B136" s="451"/>
      <c r="C136" s="451"/>
      <c r="D136" s="451"/>
      <c r="E136" s="451"/>
      <c r="F136" s="98"/>
      <c r="G136" s="466"/>
      <c r="H136" s="100"/>
      <c r="I136" s="194"/>
      <c r="J136" s="194"/>
      <c r="K136" s="194"/>
      <c r="L136" s="194"/>
    </row>
    <row r="137" spans="1:12" ht="26.25" customHeight="1" thickBot="1" x14ac:dyDescent="0.3">
      <c r="A137" s="448" t="s">
        <v>36</v>
      </c>
      <c r="B137" s="449"/>
      <c r="C137" s="449"/>
      <c r="D137" s="449"/>
      <c r="E137" s="449"/>
      <c r="F137" s="99">
        <v>5610</v>
      </c>
      <c r="G137" s="467"/>
      <c r="H137" s="101">
        <v>407</v>
      </c>
      <c r="I137" s="195"/>
      <c r="J137" s="195"/>
      <c r="K137" s="195"/>
      <c r="L137" s="195"/>
    </row>
    <row r="138" spans="1:12" ht="15.75" thickBot="1" x14ac:dyDescent="0.3">
      <c r="A138" s="461" t="s">
        <v>41</v>
      </c>
      <c r="B138" s="461"/>
      <c r="C138" s="461"/>
      <c r="D138" s="461"/>
      <c r="E138" s="462"/>
      <c r="F138" s="159">
        <v>6000</v>
      </c>
      <c r="G138" s="157" t="s">
        <v>4</v>
      </c>
      <c r="H138" s="159" t="s">
        <v>4</v>
      </c>
      <c r="I138" s="196">
        <f>I139+I141</f>
        <v>16178.95</v>
      </c>
      <c r="J138" s="196"/>
      <c r="K138" s="196"/>
      <c r="L138" s="197" t="s">
        <v>4</v>
      </c>
    </row>
    <row r="139" spans="1:12" ht="15" customHeight="1" x14ac:dyDescent="0.25">
      <c r="A139" s="372" t="s">
        <v>16</v>
      </c>
      <c r="B139" s="372"/>
      <c r="C139" s="372"/>
      <c r="D139" s="372"/>
      <c r="E139" s="372"/>
      <c r="F139" s="112"/>
      <c r="G139" s="80"/>
      <c r="H139" s="114"/>
      <c r="I139" s="350">
        <v>16178.95</v>
      </c>
      <c r="J139" s="360"/>
      <c r="K139" s="360"/>
      <c r="L139" s="350"/>
    </row>
    <row r="140" spans="1:12" ht="18.75" customHeight="1" thickBot="1" x14ac:dyDescent="0.3">
      <c r="A140" s="376" t="s">
        <v>42</v>
      </c>
      <c r="B140" s="376"/>
      <c r="C140" s="376"/>
      <c r="D140" s="376"/>
      <c r="E140" s="376"/>
      <c r="F140" s="113">
        <v>6100</v>
      </c>
      <c r="G140" s="81"/>
      <c r="H140" s="133">
        <v>610</v>
      </c>
      <c r="I140" s="351"/>
      <c r="J140" s="361"/>
      <c r="K140" s="361"/>
      <c r="L140" s="351"/>
    </row>
    <row r="141" spans="1:12" ht="31.5" customHeight="1" thickBot="1" x14ac:dyDescent="0.3">
      <c r="A141" s="472" t="s">
        <v>408</v>
      </c>
      <c r="B141" s="473"/>
      <c r="C141" s="473"/>
      <c r="D141" s="474"/>
      <c r="E141" s="292"/>
      <c r="F141" s="293">
        <v>6200</v>
      </c>
      <c r="G141" s="294"/>
      <c r="H141" s="295">
        <v>610</v>
      </c>
      <c r="I141" s="294"/>
      <c r="J141" s="294"/>
      <c r="K141" s="294"/>
      <c r="L141" s="296"/>
    </row>
  </sheetData>
  <mergeCells count="211">
    <mergeCell ref="A13:D13"/>
    <mergeCell ref="A45:D45"/>
    <mergeCell ref="A141:D141"/>
    <mergeCell ref="F39:F40"/>
    <mergeCell ref="H39:H40"/>
    <mergeCell ref="I39:I40"/>
    <mergeCell ref="A131:D131"/>
    <mergeCell ref="A132:D132"/>
    <mergeCell ref="A134:D134"/>
    <mergeCell ref="A93:D93"/>
    <mergeCell ref="A100:D100"/>
    <mergeCell ref="A94:E94"/>
    <mergeCell ref="A95:E95"/>
    <mergeCell ref="A91:E91"/>
    <mergeCell ref="A92:E92"/>
    <mergeCell ref="H67:H68"/>
    <mergeCell ref="A96:E97"/>
    <mergeCell ref="A61:E61"/>
    <mergeCell ref="A41:E42"/>
    <mergeCell ref="A83:E83"/>
    <mergeCell ref="A84:E84"/>
    <mergeCell ref="A82:E82"/>
    <mergeCell ref="A66:E66"/>
    <mergeCell ref="A67:E68"/>
    <mergeCell ref="A140:E140"/>
    <mergeCell ref="A138:E138"/>
    <mergeCell ref="A43:E44"/>
    <mergeCell ref="F43:F44"/>
    <mergeCell ref="H43:H44"/>
    <mergeCell ref="A47:E47"/>
    <mergeCell ref="A86:E86"/>
    <mergeCell ref="A87:E87"/>
    <mergeCell ref="A88:E88"/>
    <mergeCell ref="A89:E89"/>
    <mergeCell ref="A123:E124"/>
    <mergeCell ref="F123:F124"/>
    <mergeCell ref="H123:H124"/>
    <mergeCell ref="A90:E90"/>
    <mergeCell ref="A139:E139"/>
    <mergeCell ref="A135:E135"/>
    <mergeCell ref="G136:G137"/>
    <mergeCell ref="A71:D71"/>
    <mergeCell ref="A72:D72"/>
    <mergeCell ref="A81:D81"/>
    <mergeCell ref="A65:E65"/>
    <mergeCell ref="A70:E70"/>
    <mergeCell ref="A85:E85"/>
    <mergeCell ref="F67:F68"/>
    <mergeCell ref="A137:E137"/>
    <mergeCell ref="A125:E125"/>
    <mergeCell ref="A126:E126"/>
    <mergeCell ref="A136:E136"/>
    <mergeCell ref="A129:E129"/>
    <mergeCell ref="A63:E63"/>
    <mergeCell ref="F96:F97"/>
    <mergeCell ref="A128:D128"/>
    <mergeCell ref="A101:D101"/>
    <mergeCell ref="A127:D127"/>
    <mergeCell ref="A130:D130"/>
    <mergeCell ref="A64:E64"/>
    <mergeCell ref="A73:E73"/>
    <mergeCell ref="A120:E120"/>
    <mergeCell ref="A121:E121"/>
    <mergeCell ref="A122:E122"/>
    <mergeCell ref="A118:E118"/>
    <mergeCell ref="A119:E119"/>
    <mergeCell ref="A113:E113"/>
    <mergeCell ref="A114:E114"/>
    <mergeCell ref="A115:E115"/>
    <mergeCell ref="A116:E116"/>
    <mergeCell ref="A117:E117"/>
    <mergeCell ref="A133:D133"/>
    <mergeCell ref="A62:E62"/>
    <mergeCell ref="A99:E99"/>
    <mergeCell ref="A102:E102"/>
    <mergeCell ref="A110:E110"/>
    <mergeCell ref="A111:E111"/>
    <mergeCell ref="A112:E112"/>
    <mergeCell ref="I96:I97"/>
    <mergeCell ref="A98:E98"/>
    <mergeCell ref="K41:K42"/>
    <mergeCell ref="F41:F42"/>
    <mergeCell ref="H41:H42"/>
    <mergeCell ref="I41:I42"/>
    <mergeCell ref="J41:J42"/>
    <mergeCell ref="A69:E69"/>
    <mergeCell ref="A54:E54"/>
    <mergeCell ref="A56:E56"/>
    <mergeCell ref="A74:D74"/>
    <mergeCell ref="A51:D51"/>
    <mergeCell ref="A55:D55"/>
    <mergeCell ref="G58:G59"/>
    <mergeCell ref="A75:D75"/>
    <mergeCell ref="A1:L1"/>
    <mergeCell ref="I3:L3"/>
    <mergeCell ref="A10:E10"/>
    <mergeCell ref="K11:K12"/>
    <mergeCell ref="L11:L12"/>
    <mergeCell ref="A14:E15"/>
    <mergeCell ref="F14:F15"/>
    <mergeCell ref="H14:H15"/>
    <mergeCell ref="I14:I15"/>
    <mergeCell ref="J14:J15"/>
    <mergeCell ref="K14:K15"/>
    <mergeCell ref="L14:L15"/>
    <mergeCell ref="A11:E12"/>
    <mergeCell ref="F11:F12"/>
    <mergeCell ref="H11:H12"/>
    <mergeCell ref="A3:E9"/>
    <mergeCell ref="J5:J9"/>
    <mergeCell ref="F3:F9"/>
    <mergeCell ref="H3:H9"/>
    <mergeCell ref="I5:I9"/>
    <mergeCell ref="G3:G9"/>
    <mergeCell ref="G11:G12"/>
    <mergeCell ref="G14:G15"/>
    <mergeCell ref="I11:I12"/>
    <mergeCell ref="A16:E16"/>
    <mergeCell ref="A21:E21"/>
    <mergeCell ref="A48:E48"/>
    <mergeCell ref="A49:E49"/>
    <mergeCell ref="A50:E50"/>
    <mergeCell ref="I32:I33"/>
    <mergeCell ref="A60:E60"/>
    <mergeCell ref="A57:E57"/>
    <mergeCell ref="A58:E58"/>
    <mergeCell ref="A59:E59"/>
    <mergeCell ref="A52:E52"/>
    <mergeCell ref="A53:E53"/>
    <mergeCell ref="A34:E34"/>
    <mergeCell ref="H36:H37"/>
    <mergeCell ref="I36:I37"/>
    <mergeCell ref="G36:G37"/>
    <mergeCell ref="A30:E30"/>
    <mergeCell ref="A31:E31"/>
    <mergeCell ref="A35:E35"/>
    <mergeCell ref="A26:E26"/>
    <mergeCell ref="A46:E46"/>
    <mergeCell ref="A22:E22"/>
    <mergeCell ref="A36:E37"/>
    <mergeCell ref="F36:F37"/>
    <mergeCell ref="A17:E17"/>
    <mergeCell ref="A18:E18"/>
    <mergeCell ref="A27:E27"/>
    <mergeCell ref="A32:E33"/>
    <mergeCell ref="F32:F33"/>
    <mergeCell ref="A20:E20"/>
    <mergeCell ref="A28:E28"/>
    <mergeCell ref="F24:F25"/>
    <mergeCell ref="G24:G25"/>
    <mergeCell ref="A19:E19"/>
    <mergeCell ref="A24:E25"/>
    <mergeCell ref="G32:G33"/>
    <mergeCell ref="A38:E38"/>
    <mergeCell ref="A39:E40"/>
    <mergeCell ref="L24:L25"/>
    <mergeCell ref="G96:G97"/>
    <mergeCell ref="G123:G124"/>
    <mergeCell ref="G67:G68"/>
    <mergeCell ref="K5:K9"/>
    <mergeCell ref="L4:L9"/>
    <mergeCell ref="A76:D76"/>
    <mergeCell ref="A77:D77"/>
    <mergeCell ref="A78:D78"/>
    <mergeCell ref="A80:D80"/>
    <mergeCell ref="A79:D79"/>
    <mergeCell ref="A103:D103"/>
    <mergeCell ref="A104:D104"/>
    <mergeCell ref="A105:D105"/>
    <mergeCell ref="A106:D106"/>
    <mergeCell ref="A107:D107"/>
    <mergeCell ref="A108:D108"/>
    <mergeCell ref="A109:D109"/>
    <mergeCell ref="H32:H33"/>
    <mergeCell ref="A29:E29"/>
    <mergeCell ref="A23:E23"/>
    <mergeCell ref="J32:J33"/>
    <mergeCell ref="J11:J12"/>
    <mergeCell ref="K32:K33"/>
    <mergeCell ref="L41:L42"/>
    <mergeCell ref="I43:I44"/>
    <mergeCell ref="J43:J44"/>
    <mergeCell ref="I24:I25"/>
    <mergeCell ref="K43:K44"/>
    <mergeCell ref="K24:K25"/>
    <mergeCell ref="J36:J37"/>
    <mergeCell ref="J24:J25"/>
    <mergeCell ref="K36:K37"/>
    <mergeCell ref="K39:K40"/>
    <mergeCell ref="L39:L40"/>
    <mergeCell ref="J39:J40"/>
    <mergeCell ref="L43:L44"/>
    <mergeCell ref="H24:H25"/>
    <mergeCell ref="I139:I140"/>
    <mergeCell ref="L139:L140"/>
    <mergeCell ref="L32:L33"/>
    <mergeCell ref="I67:I68"/>
    <mergeCell ref="J67:J68"/>
    <mergeCell ref="K67:K68"/>
    <mergeCell ref="L67:L68"/>
    <mergeCell ref="L36:L37"/>
    <mergeCell ref="L123:L124"/>
    <mergeCell ref="L96:L97"/>
    <mergeCell ref="K139:K140"/>
    <mergeCell ref="K96:K97"/>
    <mergeCell ref="I123:I124"/>
    <mergeCell ref="J123:J124"/>
    <mergeCell ref="K123:K124"/>
    <mergeCell ref="J139:J140"/>
    <mergeCell ref="H96:H97"/>
    <mergeCell ref="J96:J97"/>
  </mergeCells>
  <pageMargins left="0" right="0" top="0.39370078740157483" bottom="0" header="0" footer="0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2" zoomScale="86" zoomScaleNormal="86" workbookViewId="0">
      <selection activeCell="K38" sqref="K38"/>
    </sheetView>
  </sheetViews>
  <sheetFormatPr defaultRowHeight="15" x14ac:dyDescent="0.25"/>
  <cols>
    <col min="1" max="1" width="8.42578125" customWidth="1"/>
    <col min="2" max="2" width="10.85546875" customWidth="1"/>
    <col min="3" max="3" width="9.85546875" customWidth="1"/>
    <col min="5" max="5" width="31" customWidth="1"/>
    <col min="6" max="6" width="10.140625" customWidth="1"/>
    <col min="7" max="7" width="10.7109375" style="134" customWidth="1"/>
    <col min="8" max="8" width="10.140625" customWidth="1"/>
    <col min="9" max="9" width="14" customWidth="1"/>
    <col min="10" max="11" width="14.28515625" customWidth="1"/>
    <col min="12" max="12" width="15.140625" customWidth="1"/>
  </cols>
  <sheetData>
    <row r="1" spans="1:12" ht="23.25" x14ac:dyDescent="0.35">
      <c r="A1" s="11" t="s">
        <v>43</v>
      </c>
    </row>
    <row r="2" spans="1:12" ht="1.5" customHeight="1" x14ac:dyDescent="0.25"/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customHeight="1" thickBot="1" x14ac:dyDescent="0.3">
      <c r="A4" s="548" t="s">
        <v>44</v>
      </c>
      <c r="B4" s="562" t="s">
        <v>1</v>
      </c>
      <c r="C4" s="563"/>
      <c r="D4" s="563"/>
      <c r="E4" s="548"/>
      <c r="F4" s="551" t="s">
        <v>78</v>
      </c>
      <c r="G4" s="571" t="s">
        <v>409</v>
      </c>
      <c r="H4" s="490" t="s">
        <v>79</v>
      </c>
      <c r="I4" s="559" t="s">
        <v>2</v>
      </c>
      <c r="J4" s="560"/>
      <c r="K4" s="560"/>
      <c r="L4" s="561"/>
    </row>
    <row r="5" spans="1:12" x14ac:dyDescent="0.25">
      <c r="A5" s="549"/>
      <c r="B5" s="564"/>
      <c r="C5" s="565"/>
      <c r="D5" s="565"/>
      <c r="E5" s="549"/>
      <c r="F5" s="552"/>
      <c r="G5" s="572"/>
      <c r="H5" s="554"/>
      <c r="I5" s="556" t="s">
        <v>430</v>
      </c>
      <c r="J5" s="551" t="s">
        <v>431</v>
      </c>
      <c r="K5" s="551" t="s">
        <v>432</v>
      </c>
      <c r="L5" s="568" t="s">
        <v>80</v>
      </c>
    </row>
    <row r="6" spans="1:12" x14ac:dyDescent="0.25">
      <c r="A6" s="549"/>
      <c r="B6" s="564"/>
      <c r="C6" s="565"/>
      <c r="D6" s="565"/>
      <c r="E6" s="549"/>
      <c r="F6" s="552"/>
      <c r="G6" s="572"/>
      <c r="H6" s="554"/>
      <c r="I6" s="557"/>
      <c r="J6" s="552"/>
      <c r="K6" s="552"/>
      <c r="L6" s="569"/>
    </row>
    <row r="7" spans="1:12" x14ac:dyDescent="0.25">
      <c r="A7" s="549"/>
      <c r="B7" s="564"/>
      <c r="C7" s="565"/>
      <c r="D7" s="565"/>
      <c r="E7" s="549"/>
      <c r="F7" s="552"/>
      <c r="G7" s="572"/>
      <c r="H7" s="554"/>
      <c r="I7" s="557"/>
      <c r="J7" s="552"/>
      <c r="K7" s="552"/>
      <c r="L7" s="569"/>
    </row>
    <row r="8" spans="1:12" ht="26.25" customHeight="1" thickBot="1" x14ac:dyDescent="0.3">
      <c r="A8" s="550"/>
      <c r="B8" s="566"/>
      <c r="C8" s="567"/>
      <c r="D8" s="567"/>
      <c r="E8" s="550"/>
      <c r="F8" s="553"/>
      <c r="G8" s="573"/>
      <c r="H8" s="555"/>
      <c r="I8" s="558"/>
      <c r="J8" s="553"/>
      <c r="K8" s="553"/>
      <c r="L8" s="570"/>
    </row>
    <row r="9" spans="1:12" ht="15.75" thickBot="1" x14ac:dyDescent="0.3">
      <c r="A9" s="7">
        <v>1</v>
      </c>
      <c r="B9" s="531">
        <v>2</v>
      </c>
      <c r="C9" s="532"/>
      <c r="D9" s="532"/>
      <c r="E9" s="533"/>
      <c r="F9" s="2">
        <v>3</v>
      </c>
      <c r="G9" s="298" t="s">
        <v>410</v>
      </c>
      <c r="H9" s="15">
        <v>4</v>
      </c>
      <c r="I9" s="22">
        <v>5</v>
      </c>
      <c r="J9" s="2">
        <v>6</v>
      </c>
      <c r="K9" s="2">
        <v>7</v>
      </c>
      <c r="L9" s="23">
        <v>8</v>
      </c>
    </row>
    <row r="10" spans="1:12" x14ac:dyDescent="0.25">
      <c r="A10" s="540">
        <v>1</v>
      </c>
      <c r="B10" s="542" t="s">
        <v>45</v>
      </c>
      <c r="C10" s="461"/>
      <c r="D10" s="461"/>
      <c r="E10" s="462"/>
      <c r="F10" s="544">
        <v>26000</v>
      </c>
      <c r="G10" s="282" t="s">
        <v>128</v>
      </c>
      <c r="H10" s="546" t="s">
        <v>4</v>
      </c>
      <c r="I10" s="534">
        <f>I13+I14</f>
        <v>19261909.649999999</v>
      </c>
      <c r="J10" s="534">
        <f t="shared" ref="J10:K10" si="0">J13+J14</f>
        <v>15254583.699999999</v>
      </c>
      <c r="K10" s="534">
        <f t="shared" si="0"/>
        <v>15254583.699999999</v>
      </c>
      <c r="L10" s="536"/>
    </row>
    <row r="11" spans="1:12" ht="4.5" customHeight="1" thickBot="1" x14ac:dyDescent="0.3">
      <c r="A11" s="541"/>
      <c r="B11" s="543"/>
      <c r="C11" s="415"/>
      <c r="D11" s="415"/>
      <c r="E11" s="416"/>
      <c r="F11" s="545"/>
      <c r="G11" s="299"/>
      <c r="H11" s="547"/>
      <c r="I11" s="535"/>
      <c r="J11" s="535"/>
      <c r="K11" s="535"/>
      <c r="L11" s="537"/>
    </row>
    <row r="12" spans="1:12" ht="15" customHeight="1" thickBot="1" x14ac:dyDescent="0.3">
      <c r="A12" s="8"/>
      <c r="B12" s="12"/>
      <c r="C12" s="538" t="s">
        <v>7</v>
      </c>
      <c r="D12" s="538"/>
      <c r="E12" s="539"/>
      <c r="F12" s="9"/>
      <c r="G12" s="160"/>
      <c r="H12" s="9"/>
      <c r="I12" s="17"/>
      <c r="J12" s="17"/>
      <c r="K12" s="17"/>
      <c r="L12" s="17"/>
    </row>
    <row r="13" spans="1:12" ht="47.25" customHeight="1" thickBot="1" x14ac:dyDescent="0.3">
      <c r="A13" s="158" t="s">
        <v>46</v>
      </c>
      <c r="B13" s="490" t="s">
        <v>81</v>
      </c>
      <c r="C13" s="397"/>
      <c r="D13" s="397"/>
      <c r="E13" s="398"/>
      <c r="F13" s="167">
        <v>26100</v>
      </c>
      <c r="G13" s="279"/>
      <c r="H13" s="167" t="s">
        <v>4</v>
      </c>
      <c r="I13" s="203"/>
      <c r="J13" s="203"/>
      <c r="K13" s="203"/>
      <c r="L13" s="160"/>
    </row>
    <row r="14" spans="1:12" ht="48" customHeight="1" thickBot="1" x14ac:dyDescent="0.3">
      <c r="A14" s="158" t="s">
        <v>47</v>
      </c>
      <c r="B14" s="490" t="s">
        <v>82</v>
      </c>
      <c r="C14" s="397"/>
      <c r="D14" s="397"/>
      <c r="E14" s="398"/>
      <c r="F14" s="167">
        <v>26200</v>
      </c>
      <c r="G14" s="279"/>
      <c r="H14" s="167" t="s">
        <v>4</v>
      </c>
      <c r="I14" s="203">
        <f t="shared" ref="I14:J14" si="1">I16+I20+I26+I30</f>
        <v>19261909.649999999</v>
      </c>
      <c r="J14" s="203">
        <f t="shared" si="1"/>
        <v>15254583.699999999</v>
      </c>
      <c r="K14" s="203">
        <f>K16+K20+K26+K30</f>
        <v>15254583.699999999</v>
      </c>
      <c r="L14" s="160"/>
    </row>
    <row r="15" spans="1:12" ht="15" customHeight="1" x14ac:dyDescent="0.25">
      <c r="A15" s="8"/>
      <c r="B15" s="490" t="s">
        <v>7</v>
      </c>
      <c r="C15" s="397"/>
      <c r="D15" s="397"/>
      <c r="E15" s="398"/>
      <c r="F15" s="9"/>
      <c r="G15" s="160"/>
      <c r="H15" s="9"/>
      <c r="I15" s="203"/>
      <c r="J15" s="203"/>
      <c r="K15" s="203"/>
      <c r="L15" s="9"/>
    </row>
    <row r="16" spans="1:12" ht="36" customHeight="1" thickBot="1" x14ac:dyDescent="0.3">
      <c r="A16" s="29" t="s">
        <v>230</v>
      </c>
      <c r="B16" s="507" t="s">
        <v>48</v>
      </c>
      <c r="C16" s="508"/>
      <c r="D16" s="508"/>
      <c r="E16" s="509"/>
      <c r="F16" s="20">
        <v>26210</v>
      </c>
      <c r="G16" s="20"/>
      <c r="H16" s="20" t="s">
        <v>4</v>
      </c>
      <c r="I16" s="204">
        <f>I18</f>
        <v>16597115.809999999</v>
      </c>
      <c r="J16" s="204">
        <f>J18</f>
        <v>14774583.699999999</v>
      </c>
      <c r="K16" s="204">
        <f>K18</f>
        <v>14774583.699999999</v>
      </c>
      <c r="L16" s="19"/>
    </row>
    <row r="17" spans="1:12" ht="12.75" customHeight="1" x14ac:dyDescent="0.25">
      <c r="A17" s="8"/>
      <c r="B17" s="490" t="s">
        <v>7</v>
      </c>
      <c r="C17" s="397"/>
      <c r="D17" s="397"/>
      <c r="E17" s="398"/>
      <c r="F17" s="9"/>
      <c r="G17" s="160"/>
      <c r="H17" s="9"/>
      <c r="I17" s="203"/>
      <c r="J17" s="203"/>
      <c r="K17" s="203"/>
      <c r="L17" s="9"/>
    </row>
    <row r="18" spans="1:12" ht="22.5" customHeight="1" thickBot="1" x14ac:dyDescent="0.3">
      <c r="A18" s="87" t="s">
        <v>231</v>
      </c>
      <c r="B18" s="510" t="s">
        <v>49</v>
      </c>
      <c r="C18" s="511"/>
      <c r="D18" s="511"/>
      <c r="E18" s="512"/>
      <c r="F18" s="24">
        <v>26211</v>
      </c>
      <c r="G18" s="24"/>
      <c r="H18" s="24" t="s">
        <v>4</v>
      </c>
      <c r="I18" s="205">
        <f>'Раздел 1 '!I73</f>
        <v>16597115.809999999</v>
      </c>
      <c r="J18" s="205">
        <f>'Раздел 1 '!J73</f>
        <v>14774583.699999999</v>
      </c>
      <c r="K18" s="205">
        <f>'Раздел 1 '!K73</f>
        <v>14774583.699999999</v>
      </c>
      <c r="L18" s="25"/>
    </row>
    <row r="19" spans="1:12" ht="21.75" customHeight="1" thickBot="1" x14ac:dyDescent="0.3">
      <c r="A19" s="170" t="s">
        <v>232</v>
      </c>
      <c r="B19" s="513" t="s">
        <v>50</v>
      </c>
      <c r="C19" s="514"/>
      <c r="D19" s="514"/>
      <c r="E19" s="515"/>
      <c r="F19" s="169">
        <v>26212</v>
      </c>
      <c r="G19" s="169"/>
      <c r="H19" s="169" t="s">
        <v>4</v>
      </c>
      <c r="I19" s="206"/>
      <c r="J19" s="206"/>
      <c r="K19" s="206"/>
      <c r="L19" s="168"/>
    </row>
    <row r="20" spans="1:12" ht="47.25" customHeight="1" thickBot="1" x14ac:dyDescent="0.3">
      <c r="A20" s="88" t="s">
        <v>233</v>
      </c>
      <c r="B20" s="519" t="s">
        <v>51</v>
      </c>
      <c r="C20" s="520"/>
      <c r="D20" s="520"/>
      <c r="E20" s="521"/>
      <c r="F20" s="26">
        <v>26220</v>
      </c>
      <c r="G20" s="26"/>
      <c r="H20" s="26" t="s">
        <v>4</v>
      </c>
      <c r="I20" s="207">
        <f>I22</f>
        <v>2056181.8599999999</v>
      </c>
      <c r="J20" s="207">
        <f>J22</f>
        <v>0</v>
      </c>
      <c r="K20" s="207">
        <f>K22</f>
        <v>0</v>
      </c>
      <c r="L20" s="14"/>
    </row>
    <row r="21" spans="1:12" ht="14.25" customHeight="1" x14ac:dyDescent="0.25">
      <c r="A21" s="8"/>
      <c r="B21" s="490" t="s">
        <v>7</v>
      </c>
      <c r="C21" s="397"/>
      <c r="D21" s="397"/>
      <c r="E21" s="398"/>
      <c r="F21" s="9"/>
      <c r="G21" s="160"/>
      <c r="H21" s="9"/>
      <c r="I21" s="203"/>
      <c r="J21" s="203"/>
      <c r="K21" s="203"/>
      <c r="L21" s="9"/>
    </row>
    <row r="22" spans="1:12" ht="24.75" customHeight="1" thickBot="1" x14ac:dyDescent="0.3">
      <c r="A22" s="82" t="s">
        <v>234</v>
      </c>
      <c r="B22" s="487" t="s">
        <v>49</v>
      </c>
      <c r="C22" s="488"/>
      <c r="D22" s="488"/>
      <c r="E22" s="489"/>
      <c r="F22" s="6">
        <v>26221</v>
      </c>
      <c r="G22" s="281"/>
      <c r="H22" s="6" t="s">
        <v>4</v>
      </c>
      <c r="I22" s="208">
        <f>'Раздел 1 '!I129</f>
        <v>2056181.8599999999</v>
      </c>
      <c r="J22" s="208"/>
      <c r="K22" s="208"/>
      <c r="L22" s="10"/>
    </row>
    <row r="23" spans="1:12" s="134" customFormat="1" ht="32.25" customHeight="1" thickBot="1" x14ac:dyDescent="0.3">
      <c r="A23" s="300"/>
      <c r="B23" s="528" t="s">
        <v>411</v>
      </c>
      <c r="C23" s="529"/>
      <c r="D23" s="529"/>
      <c r="E23" s="530"/>
      <c r="F23" s="280">
        <v>26221</v>
      </c>
      <c r="G23" s="280" t="s">
        <v>422</v>
      </c>
      <c r="H23" s="280"/>
      <c r="I23" s="301"/>
      <c r="J23" s="301"/>
      <c r="K23" s="301"/>
      <c r="L23" s="17"/>
    </row>
    <row r="24" spans="1:12" ht="26.25" customHeight="1" thickBot="1" x14ac:dyDescent="0.3">
      <c r="A24" s="158" t="s">
        <v>235</v>
      </c>
      <c r="B24" s="525" t="s">
        <v>50</v>
      </c>
      <c r="C24" s="526"/>
      <c r="D24" s="526"/>
      <c r="E24" s="527"/>
      <c r="F24" s="167">
        <v>26222</v>
      </c>
      <c r="G24" s="279"/>
      <c r="H24" s="167" t="s">
        <v>4</v>
      </c>
      <c r="I24" s="203"/>
      <c r="J24" s="203"/>
      <c r="K24" s="203"/>
      <c r="L24" s="160"/>
    </row>
    <row r="25" spans="1:12" s="134" customFormat="1" ht="33.75" customHeight="1" thickBot="1" x14ac:dyDescent="0.3">
      <c r="A25" s="278"/>
      <c r="B25" s="528" t="s">
        <v>411</v>
      </c>
      <c r="C25" s="529"/>
      <c r="D25" s="529"/>
      <c r="E25" s="530"/>
      <c r="F25" s="279"/>
      <c r="G25" s="279"/>
      <c r="H25" s="279"/>
      <c r="I25" s="203"/>
      <c r="J25" s="203"/>
      <c r="K25" s="203"/>
      <c r="L25" s="160"/>
    </row>
    <row r="26" spans="1:12" ht="38.25" customHeight="1" thickBot="1" x14ac:dyDescent="0.3">
      <c r="A26" s="161" t="s">
        <v>236</v>
      </c>
      <c r="B26" s="522" t="s">
        <v>52</v>
      </c>
      <c r="C26" s="523"/>
      <c r="D26" s="523"/>
      <c r="E26" s="524"/>
      <c r="F26" s="163">
        <v>26230</v>
      </c>
      <c r="G26" s="163"/>
      <c r="H26" s="163" t="s">
        <v>4</v>
      </c>
      <c r="I26" s="209"/>
      <c r="J26" s="209"/>
      <c r="K26" s="209"/>
      <c r="L26" s="162"/>
    </row>
    <row r="27" spans="1:12" ht="15" customHeight="1" x14ac:dyDescent="0.25">
      <c r="A27" s="8"/>
      <c r="B27" s="490" t="s">
        <v>7</v>
      </c>
      <c r="C27" s="397"/>
      <c r="D27" s="397"/>
      <c r="E27" s="398"/>
      <c r="F27" s="9"/>
      <c r="G27" s="160"/>
      <c r="H27" s="9"/>
      <c r="I27" s="203"/>
      <c r="J27" s="203"/>
      <c r="K27" s="203"/>
      <c r="L27" s="9"/>
    </row>
    <row r="28" spans="1:12" ht="31.5" customHeight="1" thickBot="1" x14ac:dyDescent="0.3">
      <c r="A28" s="82" t="s">
        <v>237</v>
      </c>
      <c r="B28" s="487" t="s">
        <v>49</v>
      </c>
      <c r="C28" s="488"/>
      <c r="D28" s="488"/>
      <c r="E28" s="489"/>
      <c r="F28" s="6">
        <v>26241</v>
      </c>
      <c r="G28" s="281"/>
      <c r="H28" s="6" t="s">
        <v>4</v>
      </c>
      <c r="I28" s="208"/>
      <c r="J28" s="208"/>
      <c r="K28" s="208"/>
      <c r="L28" s="10"/>
    </row>
    <row r="29" spans="1:12" ht="32.25" customHeight="1" thickBot="1" x14ac:dyDescent="0.3">
      <c r="A29" s="158" t="s">
        <v>238</v>
      </c>
      <c r="B29" s="491" t="s">
        <v>50</v>
      </c>
      <c r="C29" s="492"/>
      <c r="D29" s="492"/>
      <c r="E29" s="493"/>
      <c r="F29" s="167">
        <v>26242</v>
      </c>
      <c r="G29" s="279"/>
      <c r="H29" s="167" t="s">
        <v>4</v>
      </c>
      <c r="I29" s="203"/>
      <c r="J29" s="203"/>
      <c r="K29" s="203"/>
      <c r="L29" s="160"/>
    </row>
    <row r="30" spans="1:12" ht="31.5" customHeight="1" thickBot="1" x14ac:dyDescent="0.3">
      <c r="A30" s="88" t="s">
        <v>239</v>
      </c>
      <c r="B30" s="494" t="s">
        <v>53</v>
      </c>
      <c r="C30" s="495"/>
      <c r="D30" s="495"/>
      <c r="E30" s="496"/>
      <c r="F30" s="26">
        <v>26240</v>
      </c>
      <c r="G30" s="26"/>
      <c r="H30" s="26" t="s">
        <v>4</v>
      </c>
      <c r="I30" s="207">
        <f>I32</f>
        <v>608611.98</v>
      </c>
      <c r="J30" s="207">
        <f>J32</f>
        <v>480000</v>
      </c>
      <c r="K30" s="207">
        <f>K32</f>
        <v>480000</v>
      </c>
      <c r="L30" s="14"/>
    </row>
    <row r="31" spans="1:12" ht="15.75" customHeight="1" x14ac:dyDescent="0.25">
      <c r="A31" s="8"/>
      <c r="B31" s="490" t="s">
        <v>7</v>
      </c>
      <c r="C31" s="397"/>
      <c r="D31" s="397"/>
      <c r="E31" s="398"/>
      <c r="F31" s="9"/>
      <c r="G31" s="160"/>
      <c r="H31" s="9"/>
      <c r="I31" s="203"/>
      <c r="J31" s="203"/>
      <c r="K31" s="203"/>
      <c r="L31" s="9"/>
    </row>
    <row r="32" spans="1:12" ht="23.25" customHeight="1" thickBot="1" x14ac:dyDescent="0.3">
      <c r="A32" s="82" t="s">
        <v>240</v>
      </c>
      <c r="B32" s="487" t="s">
        <v>49</v>
      </c>
      <c r="C32" s="488"/>
      <c r="D32" s="488"/>
      <c r="E32" s="489"/>
      <c r="F32" s="6">
        <v>26241</v>
      </c>
      <c r="G32" s="281"/>
      <c r="H32" s="6" t="s">
        <v>4</v>
      </c>
      <c r="I32" s="208">
        <f>'Раздел 1 '!I102</f>
        <v>608611.98</v>
      </c>
      <c r="J32" s="208">
        <f>'Раздел 1 '!J102</f>
        <v>480000</v>
      </c>
      <c r="K32" s="208">
        <f>'Раздел 1 '!K102</f>
        <v>480000</v>
      </c>
      <c r="L32" s="10"/>
    </row>
    <row r="33" spans="1:12" ht="33.75" customHeight="1" thickBot="1" x14ac:dyDescent="0.3">
      <c r="A33" s="83" t="s">
        <v>241</v>
      </c>
      <c r="B33" s="516" t="s">
        <v>50</v>
      </c>
      <c r="C33" s="517"/>
      <c r="D33" s="517"/>
      <c r="E33" s="518"/>
      <c r="F33" s="2">
        <v>26242</v>
      </c>
      <c r="G33" s="2"/>
      <c r="H33" s="2" t="s">
        <v>4</v>
      </c>
      <c r="I33" s="210"/>
      <c r="J33" s="210"/>
      <c r="K33" s="210" t="s">
        <v>353</v>
      </c>
      <c r="L33" s="3"/>
    </row>
    <row r="34" spans="1:12" ht="63" customHeight="1" thickBot="1" x14ac:dyDescent="0.3">
      <c r="A34" s="165" t="s">
        <v>54</v>
      </c>
      <c r="B34" s="504" t="s">
        <v>55</v>
      </c>
      <c r="C34" s="505"/>
      <c r="D34" s="505"/>
      <c r="E34" s="506"/>
      <c r="F34" s="166">
        <v>26300</v>
      </c>
      <c r="G34" s="166"/>
      <c r="H34" s="166" t="s">
        <v>4</v>
      </c>
      <c r="I34" s="211">
        <f>I18+I22+I28+I32</f>
        <v>19261909.649999999</v>
      </c>
      <c r="J34" s="211">
        <f>J18+J22+J28+J32</f>
        <v>15254583.699999999</v>
      </c>
      <c r="K34" s="211">
        <f>K18+K22+K28+K32</f>
        <v>15254583.699999999</v>
      </c>
      <c r="L34" s="164"/>
    </row>
    <row r="35" spans="1:12" ht="21.75" customHeight="1" thickBot="1" x14ac:dyDescent="0.3">
      <c r="A35" s="102" t="s">
        <v>242</v>
      </c>
      <c r="B35" s="500" t="s">
        <v>56</v>
      </c>
      <c r="C35" s="422"/>
      <c r="D35" s="422"/>
      <c r="E35" s="423"/>
      <c r="F35" s="27">
        <v>26310</v>
      </c>
      <c r="G35" s="27"/>
      <c r="H35" s="28"/>
      <c r="I35" s="212"/>
      <c r="J35" s="212"/>
      <c r="K35" s="212"/>
      <c r="L35" s="28"/>
    </row>
    <row r="36" spans="1:12" s="134" customFormat="1" ht="21.75" customHeight="1" thickBot="1" x14ac:dyDescent="0.3">
      <c r="A36" s="102"/>
      <c r="B36" s="227"/>
      <c r="C36" s="225"/>
      <c r="D36" s="225"/>
      <c r="E36" s="226"/>
      <c r="F36" s="27"/>
      <c r="G36" s="27" t="s">
        <v>128</v>
      </c>
      <c r="H36" s="28">
        <v>2023</v>
      </c>
      <c r="I36" s="211">
        <f>I34</f>
        <v>19261909.649999999</v>
      </c>
      <c r="J36" s="212">
        <v>4452205.9400000004</v>
      </c>
      <c r="K36" s="212"/>
      <c r="L36" s="28"/>
    </row>
    <row r="37" spans="1:12" s="134" customFormat="1" ht="21.75" customHeight="1" thickBot="1" x14ac:dyDescent="0.3">
      <c r="A37" s="102"/>
      <c r="B37" s="227"/>
      <c r="C37" s="225"/>
      <c r="D37" s="225"/>
      <c r="E37" s="226"/>
      <c r="F37" s="27"/>
      <c r="G37" s="27" t="s">
        <v>128</v>
      </c>
      <c r="H37" s="28">
        <v>2024</v>
      </c>
      <c r="I37" s="212" t="s">
        <v>128</v>
      </c>
      <c r="J37" s="212">
        <v>10802377.76</v>
      </c>
      <c r="K37" s="212"/>
      <c r="L37" s="28"/>
    </row>
    <row r="38" spans="1:12" s="134" customFormat="1" ht="21.75" customHeight="1" thickBot="1" x14ac:dyDescent="0.3">
      <c r="A38" s="102"/>
      <c r="B38" s="227"/>
      <c r="C38" s="225"/>
      <c r="D38" s="225"/>
      <c r="E38" s="226"/>
      <c r="F38" s="27"/>
      <c r="G38" s="27" t="s">
        <v>128</v>
      </c>
      <c r="H38" s="28">
        <v>2025</v>
      </c>
      <c r="I38" s="212"/>
      <c r="J38" s="212" t="s">
        <v>128</v>
      </c>
      <c r="K38" s="212">
        <f>K34</f>
        <v>15254583.699999999</v>
      </c>
      <c r="L38" s="28"/>
    </row>
    <row r="39" spans="1:12" ht="64.5" customHeight="1" thickBot="1" x14ac:dyDescent="0.3">
      <c r="A39" s="228" t="s">
        <v>57</v>
      </c>
      <c r="B39" s="497" t="s">
        <v>58</v>
      </c>
      <c r="C39" s="498"/>
      <c r="D39" s="498"/>
      <c r="E39" s="499"/>
      <c r="F39" s="229">
        <v>26400</v>
      </c>
      <c r="G39" s="229"/>
      <c r="H39" s="229" t="s">
        <v>4</v>
      </c>
      <c r="I39" s="231"/>
      <c r="J39" s="231"/>
      <c r="K39" s="231"/>
      <c r="L39" s="230"/>
    </row>
    <row r="40" spans="1:12" ht="21.75" customHeight="1" thickBot="1" x14ac:dyDescent="0.3">
      <c r="A40" s="232" t="s">
        <v>243</v>
      </c>
      <c r="B40" s="501" t="s">
        <v>56</v>
      </c>
      <c r="C40" s="502"/>
      <c r="D40" s="502"/>
      <c r="E40" s="503"/>
      <c r="F40" s="233">
        <v>26410</v>
      </c>
      <c r="G40" s="233"/>
      <c r="H40" s="234"/>
      <c r="I40" s="235"/>
      <c r="J40" s="235"/>
      <c r="K40" s="235"/>
      <c r="L40" s="236"/>
    </row>
    <row r="41" spans="1:12" s="134" customFormat="1" ht="21.75" customHeight="1" thickBot="1" x14ac:dyDescent="0.3">
      <c r="A41" s="232"/>
      <c r="B41" s="501"/>
      <c r="C41" s="502"/>
      <c r="D41" s="502"/>
      <c r="E41" s="502"/>
      <c r="F41" s="237"/>
      <c r="G41" s="297" t="s">
        <v>128</v>
      </c>
      <c r="H41" s="237">
        <v>2023</v>
      </c>
      <c r="I41" s="238"/>
      <c r="J41" s="238"/>
      <c r="K41" s="238"/>
      <c r="L41" s="239"/>
    </row>
    <row r="42" spans="1:12" s="134" customFormat="1" ht="21.75" customHeight="1" thickBot="1" x14ac:dyDescent="0.3">
      <c r="A42" s="232"/>
      <c r="B42" s="501"/>
      <c r="C42" s="502"/>
      <c r="D42" s="502"/>
      <c r="E42" s="502"/>
      <c r="F42" s="237"/>
      <c r="G42" s="297" t="s">
        <v>128</v>
      </c>
      <c r="H42" s="237">
        <v>2024</v>
      </c>
      <c r="I42" s="238" t="s">
        <v>128</v>
      </c>
      <c r="J42" s="238"/>
      <c r="K42" s="238"/>
      <c r="L42" s="239"/>
    </row>
    <row r="43" spans="1:12" s="134" customFormat="1" ht="21.75" customHeight="1" thickBot="1" x14ac:dyDescent="0.3">
      <c r="A43" s="232"/>
      <c r="B43" s="501"/>
      <c r="C43" s="502"/>
      <c r="D43" s="502"/>
      <c r="E43" s="502"/>
      <c r="F43" s="237"/>
      <c r="G43" s="297" t="s">
        <v>128</v>
      </c>
      <c r="H43" s="237">
        <v>2025</v>
      </c>
      <c r="I43" s="238"/>
      <c r="J43" s="238" t="s">
        <v>128</v>
      </c>
      <c r="K43" s="238"/>
      <c r="L43" s="239"/>
    </row>
    <row r="44" spans="1:12" ht="21.75" customHeight="1" x14ac:dyDescent="0.25"/>
    <row r="45" spans="1:12" ht="30" customHeight="1" thickBot="1" x14ac:dyDescent="0.3">
      <c r="A45" s="486" t="s">
        <v>59</v>
      </c>
      <c r="B45" s="486"/>
      <c r="C45" s="483" t="s">
        <v>287</v>
      </c>
      <c r="D45" s="483"/>
      <c r="E45" s="5"/>
      <c r="F45" s="480"/>
      <c r="G45" s="480"/>
      <c r="H45" s="480"/>
      <c r="I45" s="18"/>
      <c r="J45" s="482" t="s">
        <v>291</v>
      </c>
      <c r="K45" s="482"/>
    </row>
    <row r="46" spans="1:12" x14ac:dyDescent="0.25">
      <c r="A46" s="486"/>
      <c r="B46" s="486"/>
      <c r="C46" s="479" t="s">
        <v>60</v>
      </c>
      <c r="D46" s="479"/>
      <c r="E46" s="5"/>
      <c r="F46" s="485" t="s">
        <v>61</v>
      </c>
      <c r="G46" s="485"/>
      <c r="H46" s="485"/>
      <c r="I46" s="21"/>
      <c r="J46" s="446" t="s">
        <v>62</v>
      </c>
      <c r="K46" s="446"/>
    </row>
    <row r="47" spans="1:12" x14ac:dyDescent="0.25">
      <c r="A47" s="5"/>
      <c r="B47" s="5"/>
      <c r="C47" s="5"/>
      <c r="D47" s="5"/>
      <c r="E47" s="5"/>
      <c r="F47" s="5"/>
      <c r="G47" s="115"/>
      <c r="H47" s="5"/>
      <c r="I47" s="5"/>
    </row>
    <row r="48" spans="1:12" ht="23.25" customHeight="1" thickBot="1" x14ac:dyDescent="0.3">
      <c r="A48" s="432" t="s">
        <v>63</v>
      </c>
      <c r="B48" s="432"/>
      <c r="C48" s="480" t="s">
        <v>289</v>
      </c>
      <c r="D48" s="480"/>
      <c r="E48" s="5"/>
      <c r="F48" s="480"/>
      <c r="G48" s="480"/>
      <c r="H48" s="480"/>
      <c r="J48" s="482" t="s">
        <v>290</v>
      </c>
      <c r="K48" s="482"/>
    </row>
    <row r="49" spans="1:11" ht="23.25" customHeight="1" x14ac:dyDescent="0.25">
      <c r="A49" s="432"/>
      <c r="B49" s="432"/>
      <c r="C49" s="479" t="s">
        <v>60</v>
      </c>
      <c r="D49" s="479"/>
      <c r="E49" s="5"/>
      <c r="F49" s="485" t="s">
        <v>61</v>
      </c>
      <c r="G49" s="485"/>
      <c r="H49" s="485"/>
      <c r="J49" s="484" t="s">
        <v>62</v>
      </c>
      <c r="K49" s="484"/>
    </row>
    <row r="50" spans="1:11" ht="18.75" customHeight="1" thickBot="1" x14ac:dyDescent="0.3">
      <c r="A50" s="478" t="s">
        <v>292</v>
      </c>
      <c r="B50" s="478"/>
      <c r="C50" s="478"/>
      <c r="D50" s="5"/>
      <c r="E50" s="5"/>
      <c r="F50" s="5"/>
      <c r="G50" s="115"/>
      <c r="H50" s="5"/>
      <c r="I50" s="5"/>
    </row>
    <row r="51" spans="1:11" ht="17.25" customHeight="1" x14ac:dyDescent="0.25">
      <c r="A51" s="397" t="s">
        <v>64</v>
      </c>
      <c r="B51" s="397"/>
      <c r="C51" s="397"/>
      <c r="D51" s="16"/>
      <c r="E51" s="16"/>
      <c r="F51" s="16"/>
      <c r="G51" s="115"/>
      <c r="H51" s="16"/>
      <c r="I51" s="16"/>
    </row>
    <row r="52" spans="1:11" ht="23.25" customHeight="1" x14ac:dyDescent="0.25">
      <c r="A52" s="481" t="s">
        <v>468</v>
      </c>
      <c r="B52" s="481"/>
      <c r="C52" s="481"/>
      <c r="D52" s="5"/>
      <c r="E52" s="5"/>
      <c r="F52" s="5"/>
      <c r="G52" s="115"/>
      <c r="H52" s="5"/>
      <c r="I52" s="5"/>
    </row>
    <row r="53" spans="1:11" x14ac:dyDescent="0.25">
      <c r="A53" s="477"/>
      <c r="B53" s="477"/>
      <c r="C53" s="477"/>
      <c r="D53" s="477"/>
      <c r="E53" s="477"/>
      <c r="F53" s="30"/>
      <c r="G53" s="30"/>
    </row>
  </sheetData>
  <mergeCells count="66">
    <mergeCell ref="A4:A8"/>
    <mergeCell ref="F4:F8"/>
    <mergeCell ref="H4:H8"/>
    <mergeCell ref="I5:I8"/>
    <mergeCell ref="J5:J8"/>
    <mergeCell ref="I4:L4"/>
    <mergeCell ref="B4:E8"/>
    <mergeCell ref="K5:K8"/>
    <mergeCell ref="L5:L8"/>
    <mergeCell ref="G4:G8"/>
    <mergeCell ref="A10:A11"/>
    <mergeCell ref="B10:E11"/>
    <mergeCell ref="F10:F11"/>
    <mergeCell ref="H10:H11"/>
    <mergeCell ref="I10:I11"/>
    <mergeCell ref="B9:E9"/>
    <mergeCell ref="K10:K11"/>
    <mergeCell ref="L10:L11"/>
    <mergeCell ref="C12:E12"/>
    <mergeCell ref="J10:J11"/>
    <mergeCell ref="B18:E18"/>
    <mergeCell ref="B19:E19"/>
    <mergeCell ref="B33:E33"/>
    <mergeCell ref="B20:E20"/>
    <mergeCell ref="B21:E21"/>
    <mergeCell ref="B22:E22"/>
    <mergeCell ref="B31:E31"/>
    <mergeCell ref="B26:E26"/>
    <mergeCell ref="B24:E24"/>
    <mergeCell ref="B23:E23"/>
    <mergeCell ref="B25:E25"/>
    <mergeCell ref="B13:E13"/>
    <mergeCell ref="B14:E14"/>
    <mergeCell ref="B15:E15"/>
    <mergeCell ref="B16:E16"/>
    <mergeCell ref="B17:E17"/>
    <mergeCell ref="A45:B46"/>
    <mergeCell ref="C46:D46"/>
    <mergeCell ref="F46:H46"/>
    <mergeCell ref="B32:E32"/>
    <mergeCell ref="B27:E27"/>
    <mergeCell ref="B28:E28"/>
    <mergeCell ref="B29:E29"/>
    <mergeCell ref="B30:E30"/>
    <mergeCell ref="B39:E39"/>
    <mergeCell ref="B35:E35"/>
    <mergeCell ref="B40:E40"/>
    <mergeCell ref="B34:E34"/>
    <mergeCell ref="B41:E41"/>
    <mergeCell ref="B42:E42"/>
    <mergeCell ref="B43:E43"/>
    <mergeCell ref="J46:K46"/>
    <mergeCell ref="F45:H45"/>
    <mergeCell ref="J45:K45"/>
    <mergeCell ref="C45:D45"/>
    <mergeCell ref="J49:K49"/>
    <mergeCell ref="F48:H48"/>
    <mergeCell ref="F49:H49"/>
    <mergeCell ref="J48:K48"/>
    <mergeCell ref="A48:B49"/>
    <mergeCell ref="A53:E53"/>
    <mergeCell ref="A50:C50"/>
    <mergeCell ref="A51:C51"/>
    <mergeCell ref="C49:D49"/>
    <mergeCell ref="C48:D48"/>
    <mergeCell ref="A52:C52"/>
  </mergeCells>
  <hyperlinks>
    <hyperlink ref="B18" r:id="rId1" display="http://docs.cntd.ru/document/499011838"/>
    <hyperlink ref="B19" r:id="rId2" display="http://docs.cntd.ru/document/902289896"/>
    <hyperlink ref="B20" r:id="rId3" display="http://docs.cntd.ru/document/901714433"/>
    <hyperlink ref="B22" r:id="rId4" display="http://docs.cntd.ru/document/499011838"/>
    <hyperlink ref="B24" r:id="rId5" display="http://docs.cntd.ru/document/902289896"/>
    <hyperlink ref="B28" r:id="rId6" display="http://docs.cntd.ru/document/499011838"/>
    <hyperlink ref="B29" r:id="rId7" display="http://docs.cntd.ru/document/902289896"/>
    <hyperlink ref="B32" r:id="rId8" display="http://docs.cntd.ru/document/499011838"/>
    <hyperlink ref="B33" r:id="rId9" display="http://docs.cntd.ru/document/902289896"/>
    <hyperlink ref="B34" r:id="rId10" display="http://docs.cntd.ru/document/499011838"/>
    <hyperlink ref="B39" r:id="rId11" display="http://docs.cntd.ru/document/902289896"/>
  </hyperlinks>
  <pageMargins left="0.19685039370078741" right="0" top="0" bottom="0" header="0" footer="0"/>
  <pageSetup paperSize="9" scale="90" orientation="landscape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10" sqref="I10"/>
    </sheetView>
  </sheetViews>
  <sheetFormatPr defaultRowHeight="15" x14ac:dyDescent="0.25"/>
  <cols>
    <col min="1" max="1" width="48.5703125" style="1" customWidth="1"/>
    <col min="2" max="2" width="9.42578125" style="13" customWidth="1"/>
    <col min="3" max="3" width="15.140625" customWidth="1"/>
    <col min="4" max="4" width="13.85546875" customWidth="1"/>
    <col min="5" max="5" width="13.7109375" customWidth="1"/>
    <col min="6" max="6" width="11.7109375" customWidth="1"/>
    <col min="7" max="7" width="11.140625" customWidth="1"/>
    <col min="8" max="8" width="11.42578125" customWidth="1"/>
    <col min="9" max="9" width="10.85546875" customWidth="1"/>
    <col min="10" max="10" width="11" customWidth="1"/>
    <col min="11" max="11" width="10.28515625" customWidth="1"/>
  </cols>
  <sheetData>
    <row r="1" spans="1:9" x14ac:dyDescent="0.25">
      <c r="A1" s="574" t="s">
        <v>229</v>
      </c>
      <c r="B1" s="574"/>
      <c r="C1" s="574"/>
      <c r="D1" s="574"/>
      <c r="E1" s="574"/>
    </row>
    <row r="2" spans="1:9" x14ac:dyDescent="0.25">
      <c r="A2" s="574"/>
      <c r="B2" s="574"/>
      <c r="C2" s="574"/>
      <c r="D2" s="574"/>
      <c r="E2" s="574"/>
    </row>
    <row r="3" spans="1:9" x14ac:dyDescent="0.25">
      <c r="A3" s="576" t="s">
        <v>1</v>
      </c>
      <c r="B3" s="577" t="s">
        <v>72</v>
      </c>
      <c r="C3" s="575" t="s">
        <v>83</v>
      </c>
      <c r="D3" s="575"/>
      <c r="E3" s="575"/>
    </row>
    <row r="4" spans="1:9" ht="75" x14ac:dyDescent="0.25">
      <c r="A4" s="576"/>
      <c r="B4" s="577"/>
      <c r="C4" s="31" t="s">
        <v>433</v>
      </c>
      <c r="D4" s="31" t="s">
        <v>440</v>
      </c>
      <c r="E4" s="31" t="s">
        <v>435</v>
      </c>
    </row>
    <row r="5" spans="1:9" ht="30" x14ac:dyDescent="0.25">
      <c r="A5" s="31" t="s">
        <v>84</v>
      </c>
      <c r="B5" s="41" t="s">
        <v>105</v>
      </c>
      <c r="C5" s="4"/>
      <c r="D5" s="4"/>
      <c r="E5" s="4"/>
    </row>
    <row r="6" spans="1:9" ht="51.75" x14ac:dyDescent="0.25">
      <c r="A6" s="32" t="s">
        <v>85</v>
      </c>
      <c r="B6" s="41" t="s">
        <v>106</v>
      </c>
      <c r="C6" s="4"/>
      <c r="D6" s="4"/>
      <c r="E6" s="4"/>
    </row>
    <row r="7" spans="1:9" x14ac:dyDescent="0.25">
      <c r="A7" s="31" t="s">
        <v>86</v>
      </c>
      <c r="B7" s="41" t="s">
        <v>107</v>
      </c>
      <c r="C7" s="223"/>
      <c r="D7" s="223"/>
      <c r="E7" s="223"/>
    </row>
    <row r="8" spans="1:9" x14ac:dyDescent="0.25">
      <c r="A8" s="37" t="s">
        <v>92</v>
      </c>
      <c r="B8" s="578" t="s">
        <v>108</v>
      </c>
      <c r="C8" s="580"/>
      <c r="D8" s="580"/>
      <c r="E8" s="580"/>
    </row>
    <row r="9" spans="1:9" ht="38.25" x14ac:dyDescent="0.25">
      <c r="A9" s="33" t="s">
        <v>91</v>
      </c>
      <c r="B9" s="579"/>
      <c r="C9" s="581"/>
      <c r="D9" s="581"/>
      <c r="E9" s="581"/>
    </row>
    <row r="10" spans="1:9" ht="39" x14ac:dyDescent="0.25">
      <c r="A10" s="34" t="s">
        <v>87</v>
      </c>
      <c r="B10" s="41" t="s">
        <v>109</v>
      </c>
      <c r="C10" s="223"/>
      <c r="D10" s="223"/>
      <c r="E10" s="223"/>
      <c r="I10" s="36"/>
    </row>
    <row r="11" spans="1:9" ht="30" x14ac:dyDescent="0.25">
      <c r="A11" s="31" t="s">
        <v>88</v>
      </c>
      <c r="B11" s="41" t="s">
        <v>110</v>
      </c>
      <c r="C11" s="223"/>
      <c r="D11" s="223"/>
      <c r="E11" s="223"/>
    </row>
    <row r="12" spans="1:9" ht="52.5" customHeight="1" x14ac:dyDescent="0.25">
      <c r="A12" s="31" t="s">
        <v>89</v>
      </c>
      <c r="B12" s="41" t="s">
        <v>111</v>
      </c>
      <c r="C12" s="223"/>
      <c r="D12" s="223"/>
      <c r="E12" s="223"/>
    </row>
    <row r="13" spans="1:9" ht="45" x14ac:dyDescent="0.25">
      <c r="A13" s="31" t="s">
        <v>90</v>
      </c>
      <c r="B13" s="41" t="s">
        <v>112</v>
      </c>
      <c r="C13" s="223"/>
      <c r="D13" s="223"/>
      <c r="E13" s="223"/>
    </row>
  </sheetData>
  <mergeCells count="8">
    <mergeCell ref="A1:E2"/>
    <mergeCell ref="C3:E3"/>
    <mergeCell ref="A3:A4"/>
    <mergeCell ref="B3:B4"/>
    <mergeCell ref="B8:B9"/>
    <mergeCell ref="C8:C9"/>
    <mergeCell ref="D8:D9"/>
    <mergeCell ref="E8:E9"/>
  </mergeCells>
  <pageMargins left="0" right="0" top="0" bottom="0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>
      <selection activeCell="H7" sqref="H7"/>
    </sheetView>
  </sheetViews>
  <sheetFormatPr defaultRowHeight="15" x14ac:dyDescent="0.25"/>
  <cols>
    <col min="1" max="1" width="28" customWidth="1"/>
    <col min="3" max="3" width="10.140625" customWidth="1"/>
    <col min="4" max="4" width="10.5703125" customWidth="1"/>
    <col min="5" max="5" width="10.42578125" customWidth="1"/>
    <col min="6" max="6" width="9.7109375" customWidth="1"/>
    <col min="7" max="7" width="10.7109375" customWidth="1"/>
    <col min="8" max="8" width="11.140625" customWidth="1"/>
    <col min="10" max="10" width="10.85546875" customWidth="1"/>
    <col min="11" max="11" width="11.140625" customWidth="1"/>
  </cols>
  <sheetData>
    <row r="2" spans="1:11" ht="15" customHeight="1" x14ac:dyDescent="0.25">
      <c r="A2" s="582" t="s">
        <v>94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</row>
    <row r="3" spans="1:11" ht="15" customHeight="1" x14ac:dyDescent="0.25">
      <c r="A3" s="582" t="s">
        <v>93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</row>
    <row r="4" spans="1:11" x14ac:dyDescent="0.25">
      <c r="A4" s="583"/>
      <c r="B4" s="583"/>
      <c r="C4" s="583"/>
      <c r="D4" s="583"/>
      <c r="E4" s="583"/>
      <c r="F4" s="583"/>
      <c r="G4" s="583"/>
      <c r="H4" s="583"/>
      <c r="I4" s="583"/>
      <c r="J4" s="583"/>
      <c r="K4" s="583"/>
    </row>
    <row r="5" spans="1:11" ht="57" customHeight="1" x14ac:dyDescent="0.25">
      <c r="A5" s="576" t="s">
        <v>1</v>
      </c>
      <c r="B5" s="576" t="s">
        <v>72</v>
      </c>
      <c r="C5" s="584" t="s">
        <v>95</v>
      </c>
      <c r="D5" s="585"/>
      <c r="E5" s="586"/>
      <c r="F5" s="587" t="s">
        <v>96</v>
      </c>
      <c r="G5" s="587"/>
      <c r="H5" s="587"/>
      <c r="I5" s="584" t="s">
        <v>97</v>
      </c>
      <c r="J5" s="585"/>
      <c r="K5" s="586"/>
    </row>
    <row r="6" spans="1:11" ht="15" customHeight="1" x14ac:dyDescent="0.25">
      <c r="A6" s="576"/>
      <c r="B6" s="576"/>
      <c r="C6" s="575" t="s">
        <v>83</v>
      </c>
      <c r="D6" s="575"/>
      <c r="E6" s="575"/>
      <c r="F6" s="575" t="s">
        <v>83</v>
      </c>
      <c r="G6" s="575"/>
      <c r="H6" s="575"/>
      <c r="I6" s="575" t="s">
        <v>83</v>
      </c>
      <c r="J6" s="575"/>
      <c r="K6" s="575"/>
    </row>
    <row r="7" spans="1:11" ht="99" customHeight="1" x14ac:dyDescent="0.25">
      <c r="A7" s="576"/>
      <c r="B7" s="576"/>
      <c r="C7" s="31" t="s">
        <v>441</v>
      </c>
      <c r="D7" s="31" t="s">
        <v>442</v>
      </c>
      <c r="E7" s="31" t="s">
        <v>443</v>
      </c>
      <c r="F7" s="31" t="s">
        <v>433</v>
      </c>
      <c r="G7" s="31" t="s">
        <v>434</v>
      </c>
      <c r="H7" s="31" t="s">
        <v>417</v>
      </c>
      <c r="I7" s="31" t="s">
        <v>416</v>
      </c>
      <c r="J7" s="31" t="s">
        <v>418</v>
      </c>
      <c r="K7" s="31" t="s">
        <v>417</v>
      </c>
    </row>
    <row r="8" spans="1:11" x14ac:dyDescent="0.25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</row>
    <row r="9" spans="1:11" ht="30" x14ac:dyDescent="0.25">
      <c r="A9" s="35" t="s">
        <v>98</v>
      </c>
      <c r="B9" s="41" t="s">
        <v>105</v>
      </c>
      <c r="C9" s="4"/>
      <c r="D9" s="4"/>
      <c r="E9" s="4"/>
      <c r="F9" s="4"/>
      <c r="G9" s="4"/>
      <c r="H9" s="4"/>
      <c r="I9" s="4"/>
      <c r="J9" s="4"/>
      <c r="K9" s="4"/>
    </row>
    <row r="10" spans="1:11" ht="18.75" customHeight="1" x14ac:dyDescent="0.25">
      <c r="A10" s="35" t="s">
        <v>210</v>
      </c>
      <c r="B10" s="41" t="s">
        <v>208</v>
      </c>
      <c r="C10" s="4"/>
      <c r="D10" s="4"/>
      <c r="E10" s="4"/>
      <c r="F10" s="4"/>
      <c r="G10" s="4"/>
      <c r="H10" s="4"/>
      <c r="I10" s="214"/>
      <c r="J10" s="4"/>
      <c r="K10" s="4"/>
    </row>
    <row r="11" spans="1:11" s="59" customFormat="1" ht="18.75" customHeight="1" x14ac:dyDescent="0.25">
      <c r="A11" s="35"/>
      <c r="B11" s="41"/>
      <c r="C11" s="4"/>
      <c r="D11" s="4"/>
      <c r="E11" s="4"/>
      <c r="F11" s="4"/>
      <c r="G11" s="4"/>
      <c r="H11" s="4"/>
      <c r="I11" s="4"/>
      <c r="J11" s="4"/>
      <c r="K11" s="4"/>
    </row>
    <row r="12" spans="1:11" ht="24" customHeight="1" x14ac:dyDescent="0.25">
      <c r="A12" s="35" t="s">
        <v>99</v>
      </c>
      <c r="B12" s="41" t="s">
        <v>106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35" t="s">
        <v>211</v>
      </c>
      <c r="B13" s="41" t="s">
        <v>209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s="59" customFormat="1" x14ac:dyDescent="0.25">
      <c r="A14" s="35"/>
      <c r="B14" s="41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B15" s="43"/>
    </row>
    <row r="20" spans="4:4" x14ac:dyDescent="0.25">
      <c r="D20" s="30"/>
    </row>
  </sheetData>
  <mergeCells count="10">
    <mergeCell ref="A3:K4"/>
    <mergeCell ref="A2:K2"/>
    <mergeCell ref="C5:E5"/>
    <mergeCell ref="F5:H5"/>
    <mergeCell ref="I5:K5"/>
    <mergeCell ref="A5:A7"/>
    <mergeCell ref="B5:B7"/>
    <mergeCell ref="I6:K6"/>
    <mergeCell ref="C6:E6"/>
    <mergeCell ref="F6:H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S11" sqref="S11"/>
    </sheetView>
  </sheetViews>
  <sheetFormatPr defaultRowHeight="15" x14ac:dyDescent="0.25"/>
  <cols>
    <col min="1" max="1" width="41.5703125" style="1" customWidth="1"/>
    <col min="2" max="2" width="7.28515625" style="13" customWidth="1"/>
    <col min="3" max="3" width="16.140625" customWidth="1"/>
    <col min="4" max="4" width="16.42578125" customWidth="1"/>
    <col min="5" max="5" width="16.28515625" customWidth="1"/>
    <col min="6" max="17" width="9.140625" hidden="1" customWidth="1"/>
  </cols>
  <sheetData>
    <row r="1" spans="1:17" x14ac:dyDescent="0.25">
      <c r="A1" s="574" t="s">
        <v>249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</row>
    <row r="2" spans="1:17" x14ac:dyDescent="0.25">
      <c r="A2" s="57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</row>
    <row r="4" spans="1:17" x14ac:dyDescent="0.25">
      <c r="A4" s="576" t="s">
        <v>1</v>
      </c>
      <c r="B4" s="577" t="s">
        <v>72</v>
      </c>
      <c r="C4" s="575" t="s">
        <v>83</v>
      </c>
      <c r="D4" s="575"/>
      <c r="E4" s="575"/>
    </row>
    <row r="5" spans="1:17" ht="60" x14ac:dyDescent="0.25">
      <c r="A5" s="576"/>
      <c r="B5" s="577"/>
      <c r="C5" s="31" t="s">
        <v>433</v>
      </c>
      <c r="D5" s="31" t="s">
        <v>434</v>
      </c>
      <c r="E5" s="31" t="s">
        <v>435</v>
      </c>
    </row>
    <row r="6" spans="1:17" ht="45" x14ac:dyDescent="0.25">
      <c r="A6" s="31" t="s">
        <v>84</v>
      </c>
      <c r="B6" s="42" t="s">
        <v>105</v>
      </c>
      <c r="C6" s="222"/>
      <c r="D6" s="222"/>
      <c r="E6" s="222"/>
    </row>
    <row r="7" spans="1:17" ht="60" x14ac:dyDescent="0.25">
      <c r="A7" s="31" t="s">
        <v>85</v>
      </c>
      <c r="B7" s="42" t="s">
        <v>106</v>
      </c>
      <c r="C7" s="222"/>
      <c r="D7" s="222"/>
      <c r="E7" s="222"/>
    </row>
    <row r="8" spans="1:17" ht="38.25" customHeight="1" x14ac:dyDescent="0.25">
      <c r="A8" s="65" t="s">
        <v>100</v>
      </c>
      <c r="B8" s="42" t="s">
        <v>107</v>
      </c>
      <c r="C8" s="222">
        <f>C10+C11</f>
        <v>77614760.731999993</v>
      </c>
      <c r="D8" s="222">
        <f>D10+D11</f>
        <v>69404423.700000003</v>
      </c>
      <c r="E8" s="222">
        <f>E10+E11</f>
        <v>69404423.700000003</v>
      </c>
    </row>
    <row r="9" spans="1:17" s="59" customFormat="1" x14ac:dyDescent="0.25">
      <c r="A9" s="66" t="s">
        <v>7</v>
      </c>
      <c r="B9" s="42"/>
      <c r="C9" s="222"/>
      <c r="D9" s="222"/>
      <c r="E9" s="222"/>
    </row>
    <row r="10" spans="1:17" ht="64.5" x14ac:dyDescent="0.25">
      <c r="A10" s="61" t="s">
        <v>212</v>
      </c>
      <c r="B10" s="42" t="s">
        <v>108</v>
      </c>
      <c r="C10" s="222">
        <v>77314760.731999993</v>
      </c>
      <c r="D10" s="222">
        <v>69104423.700000003</v>
      </c>
      <c r="E10" s="222">
        <v>69104423.700000003</v>
      </c>
    </row>
    <row r="11" spans="1:17" ht="51.75" x14ac:dyDescent="0.25">
      <c r="A11" s="62" t="s">
        <v>101</v>
      </c>
      <c r="B11" s="42" t="s">
        <v>109</v>
      </c>
      <c r="C11" s="222">
        <v>300000</v>
      </c>
      <c r="D11" s="222">
        <v>300000</v>
      </c>
      <c r="E11" s="222">
        <v>300000</v>
      </c>
    </row>
    <row r="12" spans="1:17" ht="33.75" customHeight="1" x14ac:dyDescent="0.25">
      <c r="A12" s="31" t="s">
        <v>88</v>
      </c>
      <c r="B12" s="42" t="s">
        <v>110</v>
      </c>
      <c r="C12" s="222"/>
      <c r="D12" s="222"/>
      <c r="E12" s="222"/>
    </row>
    <row r="13" spans="1:17" ht="51.75" x14ac:dyDescent="0.25">
      <c r="A13" s="32" t="s">
        <v>102</v>
      </c>
      <c r="B13" s="42" t="s">
        <v>111</v>
      </c>
      <c r="C13" s="222"/>
      <c r="D13" s="222"/>
      <c r="E13" s="222"/>
    </row>
    <row r="14" spans="1:17" ht="60" x14ac:dyDescent="0.25">
      <c r="A14" s="31" t="s">
        <v>104</v>
      </c>
      <c r="B14" s="42" t="s">
        <v>112</v>
      </c>
      <c r="C14" s="222">
        <f>C6-C7+C8-C12+C13</f>
        <v>77614760.731999993</v>
      </c>
      <c r="D14" s="222">
        <f>D6-D7+D8-D12+D13</f>
        <v>69404423.700000003</v>
      </c>
      <c r="E14" s="222">
        <f>E6-E7+E8-E12+E13</f>
        <v>69404423.700000003</v>
      </c>
    </row>
    <row r="16" spans="1:17" x14ac:dyDescent="0.25">
      <c r="A16" s="39"/>
      <c r="B16" s="588" t="s">
        <v>103</v>
      </c>
      <c r="C16" s="588"/>
      <c r="D16" s="588"/>
      <c r="E16" s="588"/>
    </row>
  </sheetData>
  <mergeCells count="5">
    <mergeCell ref="A1:Q2"/>
    <mergeCell ref="A4:A5"/>
    <mergeCell ref="B4:B5"/>
    <mergeCell ref="C4:E4"/>
    <mergeCell ref="B16:E16"/>
  </mergeCells>
  <pageMargins left="0.19685039370078741" right="0.11811023622047245" top="0.35433070866141736" bottom="0" header="0.31496062992125984" footer="0.118110236220472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opLeftCell="A5" workbookViewId="0">
      <selection activeCell="P9" sqref="P9"/>
    </sheetView>
  </sheetViews>
  <sheetFormatPr defaultRowHeight="12" x14ac:dyDescent="0.2"/>
  <cols>
    <col min="1" max="1" width="19.140625" style="246" customWidth="1"/>
    <col min="2" max="2" width="27.7109375" style="273" customWidth="1"/>
    <col min="3" max="3" width="9.42578125" style="246" customWidth="1"/>
    <col min="4" max="4" width="10" style="246" customWidth="1"/>
    <col min="5" max="5" width="8.85546875" style="246" customWidth="1"/>
    <col min="6" max="6" width="9" style="246" customWidth="1"/>
    <col min="7" max="7" width="8.28515625" style="246" customWidth="1"/>
    <col min="8" max="8" width="9.140625" style="246" customWidth="1"/>
    <col min="9" max="9" width="9.28515625" style="246" customWidth="1"/>
    <col min="10" max="10" width="10.85546875" style="246" customWidth="1"/>
    <col min="11" max="11" width="11.28515625" style="246" customWidth="1"/>
    <col min="12" max="12" width="10.85546875" style="246" customWidth="1"/>
    <col min="13" max="13" width="11.140625" style="246" customWidth="1"/>
    <col min="14" max="14" width="8" style="246" customWidth="1"/>
    <col min="15" max="15" width="8.5703125" style="246" customWidth="1"/>
    <col min="16" max="16" width="12.7109375" style="246" customWidth="1"/>
    <col min="17" max="17" width="12.42578125" style="246" customWidth="1"/>
    <col min="18" max="18" width="11.5703125" style="246" customWidth="1"/>
    <col min="19" max="19" width="12.85546875" style="246" customWidth="1"/>
    <col min="20" max="20" width="10.85546875" style="246" customWidth="1"/>
    <col min="21" max="21" width="11.140625" style="246" customWidth="1"/>
    <col min="22" max="16384" width="9.140625" style="246"/>
  </cols>
  <sheetData>
    <row r="1" spans="1:21" x14ac:dyDescent="0.2">
      <c r="A1" s="589" t="s">
        <v>245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</row>
    <row r="2" spans="1:21" x14ac:dyDescent="0.2">
      <c r="A2" s="590" t="s">
        <v>116</v>
      </c>
      <c r="B2" s="590" t="s">
        <v>358</v>
      </c>
      <c r="C2" s="601" t="s">
        <v>250</v>
      </c>
      <c r="D2" s="603" t="s">
        <v>359</v>
      </c>
      <c r="E2" s="604"/>
      <c r="F2" s="604"/>
      <c r="G2" s="604"/>
      <c r="H2" s="604"/>
      <c r="I2" s="605"/>
      <c r="J2" s="606" t="s">
        <v>360</v>
      </c>
      <c r="K2" s="607"/>
      <c r="L2" s="607"/>
      <c r="M2" s="607"/>
      <c r="N2" s="608" t="s">
        <v>213</v>
      </c>
      <c r="O2" s="609"/>
      <c r="P2" s="606" t="s">
        <v>115</v>
      </c>
      <c r="Q2" s="606"/>
      <c r="R2" s="606"/>
      <c r="S2" s="606"/>
      <c r="T2" s="606"/>
      <c r="U2" s="606"/>
    </row>
    <row r="3" spans="1:21" x14ac:dyDescent="0.2">
      <c r="A3" s="591"/>
      <c r="B3" s="591"/>
      <c r="C3" s="602"/>
      <c r="D3" s="593" t="s">
        <v>437</v>
      </c>
      <c r="E3" s="605"/>
      <c r="F3" s="593" t="s">
        <v>438</v>
      </c>
      <c r="G3" s="594"/>
      <c r="H3" s="593" t="s">
        <v>439</v>
      </c>
      <c r="I3" s="594"/>
      <c r="J3" s="601" t="s">
        <v>361</v>
      </c>
      <c r="K3" s="612" t="s">
        <v>437</v>
      </c>
      <c r="L3" s="612" t="s">
        <v>438</v>
      </c>
      <c r="M3" s="612" t="s">
        <v>439</v>
      </c>
      <c r="N3" s="610"/>
      <c r="O3" s="611"/>
      <c r="P3" s="593" t="s">
        <v>437</v>
      </c>
      <c r="Q3" s="614"/>
      <c r="R3" s="593" t="s">
        <v>438</v>
      </c>
      <c r="S3" s="594"/>
      <c r="T3" s="593" t="s">
        <v>439</v>
      </c>
      <c r="U3" s="594"/>
    </row>
    <row r="4" spans="1:21" ht="36" x14ac:dyDescent="0.2">
      <c r="A4" s="592"/>
      <c r="B4" s="592"/>
      <c r="C4" s="592"/>
      <c r="D4" s="247" t="s">
        <v>302</v>
      </c>
      <c r="E4" s="248" t="s">
        <v>362</v>
      </c>
      <c r="F4" s="247" t="s">
        <v>302</v>
      </c>
      <c r="G4" s="248" t="s">
        <v>362</v>
      </c>
      <c r="H4" s="247" t="s">
        <v>302</v>
      </c>
      <c r="I4" s="248" t="s">
        <v>362</v>
      </c>
      <c r="J4" s="592"/>
      <c r="K4" s="613"/>
      <c r="L4" s="613"/>
      <c r="M4" s="613"/>
      <c r="N4" s="247" t="s">
        <v>302</v>
      </c>
      <c r="O4" s="248" t="s">
        <v>362</v>
      </c>
      <c r="P4" s="247" t="s">
        <v>302</v>
      </c>
      <c r="Q4" s="248" t="s">
        <v>362</v>
      </c>
      <c r="R4" s="247" t="s">
        <v>302</v>
      </c>
      <c r="S4" s="248" t="s">
        <v>362</v>
      </c>
      <c r="T4" s="247" t="s">
        <v>302</v>
      </c>
      <c r="U4" s="248" t="s">
        <v>362</v>
      </c>
    </row>
    <row r="5" spans="1:21" x14ac:dyDescent="0.2">
      <c r="A5" s="249">
        <v>1</v>
      </c>
      <c r="B5" s="249">
        <v>2</v>
      </c>
      <c r="C5" s="250" t="s">
        <v>150</v>
      </c>
      <c r="D5" s="250" t="s">
        <v>318</v>
      </c>
      <c r="E5" s="251">
        <v>5</v>
      </c>
      <c r="F5" s="251">
        <v>6</v>
      </c>
      <c r="G5" s="251">
        <v>7</v>
      </c>
      <c r="H5" s="251">
        <v>8</v>
      </c>
      <c r="I5" s="251">
        <v>9</v>
      </c>
      <c r="J5" s="252">
        <v>10</v>
      </c>
      <c r="K5" s="253" t="s">
        <v>363</v>
      </c>
      <c r="L5" s="253" t="s">
        <v>364</v>
      </c>
      <c r="M5" s="253" t="s">
        <v>365</v>
      </c>
      <c r="N5" s="253" t="s">
        <v>366</v>
      </c>
      <c r="O5" s="249">
        <v>15</v>
      </c>
      <c r="P5" s="249">
        <v>16</v>
      </c>
      <c r="Q5" s="251">
        <v>17</v>
      </c>
      <c r="R5" s="251">
        <v>18</v>
      </c>
      <c r="S5" s="251">
        <v>19</v>
      </c>
      <c r="T5" s="251">
        <v>20</v>
      </c>
      <c r="U5" s="251">
        <v>21</v>
      </c>
    </row>
    <row r="6" spans="1:21" ht="66" customHeight="1" x14ac:dyDescent="0.2">
      <c r="A6" s="254" t="s">
        <v>367</v>
      </c>
      <c r="B6" s="254" t="s">
        <v>368</v>
      </c>
      <c r="C6" s="255" t="s">
        <v>369</v>
      </c>
      <c r="D6" s="256">
        <v>19855.509999999998</v>
      </c>
      <c r="E6" s="256">
        <v>11608.48</v>
      </c>
      <c r="F6" s="256">
        <v>19855.509999999998</v>
      </c>
      <c r="G6" s="256">
        <v>11608.48</v>
      </c>
      <c r="H6" s="256">
        <v>19855.509999999998</v>
      </c>
      <c r="I6" s="256">
        <v>11608.48</v>
      </c>
      <c r="J6" s="257" t="s">
        <v>370</v>
      </c>
      <c r="K6" s="258" t="s">
        <v>446</v>
      </c>
      <c r="L6" s="258" t="s">
        <v>446</v>
      </c>
      <c r="M6" s="258" t="s">
        <v>446</v>
      </c>
      <c r="N6" s="259">
        <v>1.137</v>
      </c>
      <c r="O6" s="259">
        <v>0.45500000000000002</v>
      </c>
      <c r="P6" s="260">
        <v>17954788.539999999</v>
      </c>
      <c r="Q6" s="261">
        <v>2880009.44</v>
      </c>
      <c r="R6" s="261">
        <f>F6*L6*N6</f>
        <v>10113920.261759998</v>
      </c>
      <c r="S6" s="261">
        <f>G6*L6*O6</f>
        <v>2366272.5632000002</v>
      </c>
      <c r="T6" s="261">
        <f>H6*M6*N6</f>
        <v>10113920.261759998</v>
      </c>
      <c r="U6" s="261">
        <f>I6*M6*O6</f>
        <v>2366272.5632000002</v>
      </c>
    </row>
    <row r="7" spans="1:21" ht="142.5" customHeight="1" x14ac:dyDescent="0.2">
      <c r="A7" s="254" t="s">
        <v>371</v>
      </c>
      <c r="B7" s="254" t="s">
        <v>372</v>
      </c>
      <c r="C7" s="255" t="s">
        <v>373</v>
      </c>
      <c r="D7" s="256">
        <v>39878.629999999997</v>
      </c>
      <c r="E7" s="256">
        <v>23314.95</v>
      </c>
      <c r="F7" s="256">
        <v>39878.629999999997</v>
      </c>
      <c r="G7" s="256">
        <v>23314.95</v>
      </c>
      <c r="H7" s="256">
        <v>39878.629999999997</v>
      </c>
      <c r="I7" s="256">
        <v>23314.95</v>
      </c>
      <c r="J7" s="257" t="s">
        <v>370</v>
      </c>
      <c r="K7" s="258" t="s">
        <v>447</v>
      </c>
      <c r="L7" s="258" t="s">
        <v>447</v>
      </c>
      <c r="M7" s="258" t="s">
        <v>447</v>
      </c>
      <c r="N7" s="259">
        <v>1.137</v>
      </c>
      <c r="O7" s="259">
        <v>0.45500000000000002</v>
      </c>
      <c r="P7" s="260">
        <v>38431274.609999999</v>
      </c>
      <c r="Q7" s="261">
        <v>6867800.2300000004</v>
      </c>
      <c r="R7" s="261">
        <f t="shared" ref="R7:R21" si="0">F7*L7*N7</f>
        <v>24121945.228920002</v>
      </c>
      <c r="S7" s="261">
        <f t="shared" ref="S7:S13" si="1">G7*L7*O7</f>
        <v>5643616.7970000003</v>
      </c>
      <c r="T7" s="261">
        <f t="shared" ref="T7:T21" si="2">H7*M7*N7</f>
        <v>24121945.228920002</v>
      </c>
      <c r="U7" s="261">
        <f t="shared" ref="U7:U13" si="3">I7*M7*O7</f>
        <v>5643616.7970000003</v>
      </c>
    </row>
    <row r="8" spans="1:21" ht="147.75" customHeight="1" x14ac:dyDescent="0.2">
      <c r="A8" s="254" t="s">
        <v>374</v>
      </c>
      <c r="B8" s="254" t="s">
        <v>375</v>
      </c>
      <c r="C8" s="255" t="s">
        <v>376</v>
      </c>
      <c r="D8" s="256">
        <v>38076.620000000003</v>
      </c>
      <c r="E8" s="256">
        <v>22261.43</v>
      </c>
      <c r="F8" s="256">
        <v>38076.620000000003</v>
      </c>
      <c r="G8" s="256">
        <v>22261.43</v>
      </c>
      <c r="H8" s="256">
        <v>38076.620000000003</v>
      </c>
      <c r="I8" s="256">
        <v>22261.43</v>
      </c>
      <c r="J8" s="257" t="s">
        <v>370</v>
      </c>
      <c r="K8" s="258" t="s">
        <v>448</v>
      </c>
      <c r="L8" s="258" t="s">
        <v>448</v>
      </c>
      <c r="M8" s="258" t="s">
        <v>448</v>
      </c>
      <c r="N8" s="259">
        <v>1.137</v>
      </c>
      <c r="O8" s="259">
        <v>0.45500000000000002</v>
      </c>
      <c r="P8" s="260">
        <v>3694795.26</v>
      </c>
      <c r="Q8" s="261">
        <v>951811.44</v>
      </c>
      <c r="R8" s="261">
        <f t="shared" si="0"/>
        <v>3333570.0043800003</v>
      </c>
      <c r="S8" s="261">
        <f t="shared" si="1"/>
        <v>779929.2000500001</v>
      </c>
      <c r="T8" s="261">
        <f t="shared" si="2"/>
        <v>3333570.0043800003</v>
      </c>
      <c r="U8" s="261">
        <f t="shared" si="3"/>
        <v>779929.2000500001</v>
      </c>
    </row>
    <row r="9" spans="1:21" ht="21" customHeight="1" x14ac:dyDescent="0.2">
      <c r="A9" s="595" t="s">
        <v>377</v>
      </c>
      <c r="B9" s="254" t="s">
        <v>399</v>
      </c>
      <c r="C9" s="598" t="s">
        <v>378</v>
      </c>
      <c r="D9" s="256">
        <v>45.01</v>
      </c>
      <c r="E9" s="256">
        <v>0</v>
      </c>
      <c r="F9" s="256">
        <v>0</v>
      </c>
      <c r="G9" s="256">
        <v>0</v>
      </c>
      <c r="H9" s="256">
        <v>0</v>
      </c>
      <c r="I9" s="256">
        <v>0</v>
      </c>
      <c r="J9" s="257" t="s">
        <v>379</v>
      </c>
      <c r="K9" s="258" t="s">
        <v>454</v>
      </c>
      <c r="L9" s="258" t="s">
        <v>380</v>
      </c>
      <c r="M9" s="258" t="s">
        <v>380</v>
      </c>
      <c r="N9" s="258" t="s">
        <v>380</v>
      </c>
      <c r="O9" s="259">
        <v>0</v>
      </c>
      <c r="P9" s="260">
        <f>D9*K9</f>
        <v>534718.79999999993</v>
      </c>
      <c r="Q9" s="261">
        <f t="shared" ref="Q9:Q13" si="4">E9*K9*O9</f>
        <v>0</v>
      </c>
      <c r="R9" s="262">
        <f t="shared" si="0"/>
        <v>0</v>
      </c>
      <c r="S9" s="262">
        <f t="shared" si="1"/>
        <v>0</v>
      </c>
      <c r="T9" s="262">
        <f t="shared" si="2"/>
        <v>0</v>
      </c>
      <c r="U9" s="262">
        <f t="shared" si="3"/>
        <v>0</v>
      </c>
    </row>
    <row r="10" spans="1:21" ht="24" customHeight="1" x14ac:dyDescent="0.2">
      <c r="A10" s="596"/>
      <c r="B10" s="254" t="s">
        <v>400</v>
      </c>
      <c r="C10" s="599"/>
      <c r="D10" s="256">
        <v>45.01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7" t="s">
        <v>379</v>
      </c>
      <c r="K10" s="258" t="s">
        <v>451</v>
      </c>
      <c r="L10" s="258" t="s">
        <v>380</v>
      </c>
      <c r="M10" s="258" t="s">
        <v>380</v>
      </c>
      <c r="N10" s="258" t="s">
        <v>380</v>
      </c>
      <c r="O10" s="259">
        <v>0</v>
      </c>
      <c r="P10" s="260">
        <f>D10*K10</f>
        <v>729162</v>
      </c>
      <c r="Q10" s="261">
        <f t="shared" si="4"/>
        <v>0</v>
      </c>
      <c r="R10" s="262">
        <f t="shared" si="0"/>
        <v>0</v>
      </c>
      <c r="S10" s="262">
        <f t="shared" si="1"/>
        <v>0</v>
      </c>
      <c r="T10" s="262">
        <f t="shared" si="2"/>
        <v>0</v>
      </c>
      <c r="U10" s="262">
        <f t="shared" si="3"/>
        <v>0</v>
      </c>
    </row>
    <row r="11" spans="1:21" ht="25.5" customHeight="1" x14ac:dyDescent="0.2">
      <c r="A11" s="596"/>
      <c r="B11" s="254" t="s">
        <v>401</v>
      </c>
      <c r="C11" s="599"/>
      <c r="D11" s="256">
        <v>45.01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7" t="s">
        <v>379</v>
      </c>
      <c r="K11" s="258" t="s">
        <v>455</v>
      </c>
      <c r="L11" s="258" t="s">
        <v>380</v>
      </c>
      <c r="M11" s="258" t="s">
        <v>380</v>
      </c>
      <c r="N11" s="258" t="s">
        <v>380</v>
      </c>
      <c r="O11" s="259">
        <v>0</v>
      </c>
      <c r="P11" s="260">
        <f t="shared" ref="P11:P13" si="5">D11*K11</f>
        <v>55272.28</v>
      </c>
      <c r="Q11" s="261">
        <f t="shared" si="4"/>
        <v>0</v>
      </c>
      <c r="R11" s="262">
        <v>0</v>
      </c>
      <c r="S11" s="262">
        <v>0</v>
      </c>
      <c r="T11" s="262">
        <v>0</v>
      </c>
      <c r="U11" s="262">
        <v>0</v>
      </c>
    </row>
    <row r="12" spans="1:21" ht="29.25" customHeight="1" x14ac:dyDescent="0.2">
      <c r="A12" s="596"/>
      <c r="B12" s="254" t="s">
        <v>450</v>
      </c>
      <c r="C12" s="599"/>
      <c r="D12" s="256">
        <v>45.01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7" t="s">
        <v>379</v>
      </c>
      <c r="K12" s="258" t="s">
        <v>453</v>
      </c>
      <c r="L12" s="258" t="s">
        <v>380</v>
      </c>
      <c r="M12" s="258" t="s">
        <v>380</v>
      </c>
      <c r="N12" s="258" t="s">
        <v>380</v>
      </c>
      <c r="O12" s="259">
        <v>0</v>
      </c>
      <c r="P12" s="260">
        <f t="shared" si="5"/>
        <v>518515.19999999995</v>
      </c>
      <c r="Q12" s="261">
        <f t="shared" si="4"/>
        <v>0</v>
      </c>
      <c r="R12" s="262">
        <v>0</v>
      </c>
      <c r="S12" s="262">
        <v>0</v>
      </c>
      <c r="T12" s="262">
        <v>0</v>
      </c>
      <c r="U12" s="262">
        <v>0</v>
      </c>
    </row>
    <row r="13" spans="1:21" ht="36.75" customHeight="1" x14ac:dyDescent="0.2">
      <c r="A13" s="597"/>
      <c r="B13" s="254" t="s">
        <v>381</v>
      </c>
      <c r="C13" s="600"/>
      <c r="D13" s="256">
        <v>44.85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7" t="s">
        <v>379</v>
      </c>
      <c r="K13" s="258" t="s">
        <v>452</v>
      </c>
      <c r="L13" s="258" t="s">
        <v>380</v>
      </c>
      <c r="M13" s="258" t="s">
        <v>380</v>
      </c>
      <c r="N13" s="258" t="s">
        <v>380</v>
      </c>
      <c r="O13" s="259">
        <v>0</v>
      </c>
      <c r="P13" s="260">
        <f t="shared" si="5"/>
        <v>387504</v>
      </c>
      <c r="Q13" s="261">
        <f t="shared" si="4"/>
        <v>0</v>
      </c>
      <c r="R13" s="262">
        <f t="shared" si="0"/>
        <v>0</v>
      </c>
      <c r="S13" s="262">
        <f t="shared" si="1"/>
        <v>0</v>
      </c>
      <c r="T13" s="262">
        <f t="shared" si="2"/>
        <v>0</v>
      </c>
      <c r="U13" s="262">
        <f t="shared" si="3"/>
        <v>0</v>
      </c>
    </row>
    <row r="14" spans="1:21" ht="51.75" customHeight="1" x14ac:dyDescent="0.2">
      <c r="A14" s="263" t="s">
        <v>382</v>
      </c>
      <c r="B14" s="254" t="s">
        <v>383</v>
      </c>
      <c r="C14" s="255" t="s">
        <v>384</v>
      </c>
      <c r="D14" s="260"/>
      <c r="E14" s="256"/>
      <c r="F14" s="260">
        <v>125.124</v>
      </c>
      <c r="G14" s="256">
        <v>1674</v>
      </c>
      <c r="H14" s="260">
        <v>125.124</v>
      </c>
      <c r="I14" s="256">
        <v>1674</v>
      </c>
      <c r="J14" s="257" t="s">
        <v>370</v>
      </c>
      <c r="K14" s="264"/>
      <c r="L14" s="258"/>
      <c r="M14" s="258"/>
      <c r="N14" s="258" t="s">
        <v>380</v>
      </c>
      <c r="O14" s="259">
        <v>0</v>
      </c>
      <c r="P14" s="259">
        <f>D14*K14</f>
        <v>0</v>
      </c>
      <c r="Q14" s="261">
        <f t="shared" ref="Q14:Q19" si="6">E14*K14</f>
        <v>0</v>
      </c>
      <c r="R14" s="259">
        <f>F14*M14</f>
        <v>0</v>
      </c>
      <c r="S14" s="261">
        <f>G14*M14</f>
        <v>0</v>
      </c>
      <c r="T14" s="255">
        <f>H14*M14</f>
        <v>0</v>
      </c>
      <c r="U14" s="261">
        <f>I14*M14</f>
        <v>0</v>
      </c>
    </row>
    <row r="15" spans="1:21" ht="53.25" customHeight="1" x14ac:dyDescent="0.2">
      <c r="A15" s="254" t="s">
        <v>385</v>
      </c>
      <c r="B15" s="254" t="s">
        <v>386</v>
      </c>
      <c r="C15" s="255" t="s">
        <v>384</v>
      </c>
      <c r="D15" s="255"/>
      <c r="E15" s="255"/>
      <c r="F15" s="262">
        <v>0</v>
      </c>
      <c r="G15" s="256">
        <v>0</v>
      </c>
      <c r="H15" s="256">
        <v>0</v>
      </c>
      <c r="I15" s="256">
        <v>0</v>
      </c>
      <c r="J15" s="257" t="s">
        <v>449</v>
      </c>
      <c r="K15" s="264"/>
      <c r="L15" s="258"/>
      <c r="M15" s="258"/>
      <c r="N15" s="258" t="s">
        <v>380</v>
      </c>
      <c r="O15" s="259">
        <v>0</v>
      </c>
      <c r="P15" s="260">
        <f>K15*D15</f>
        <v>0</v>
      </c>
      <c r="Q15" s="261">
        <f t="shared" si="6"/>
        <v>0</v>
      </c>
      <c r="R15" s="262">
        <f t="shared" si="0"/>
        <v>0</v>
      </c>
      <c r="S15" s="262">
        <v>0</v>
      </c>
      <c r="T15" s="262">
        <f t="shared" si="2"/>
        <v>0</v>
      </c>
      <c r="U15" s="262">
        <v>0</v>
      </c>
    </row>
    <row r="16" spans="1:21" ht="54" customHeight="1" x14ac:dyDescent="0.2">
      <c r="A16" s="615" t="s">
        <v>387</v>
      </c>
      <c r="B16" s="254" t="s">
        <v>388</v>
      </c>
      <c r="C16" s="255"/>
      <c r="D16" s="255" t="s">
        <v>380</v>
      </c>
      <c r="E16" s="256">
        <v>2100.21</v>
      </c>
      <c r="F16" s="256">
        <v>0</v>
      </c>
      <c r="G16" s="256">
        <v>2100.21</v>
      </c>
      <c r="H16" s="256">
        <v>0</v>
      </c>
      <c r="I16" s="256">
        <v>2100.21</v>
      </c>
      <c r="J16" s="257" t="s">
        <v>389</v>
      </c>
      <c r="K16" s="258" t="s">
        <v>456</v>
      </c>
      <c r="L16" s="258" t="s">
        <v>456</v>
      </c>
      <c r="M16" s="258" t="s">
        <v>456</v>
      </c>
      <c r="N16" s="258" t="s">
        <v>380</v>
      </c>
      <c r="O16" s="259">
        <v>0</v>
      </c>
      <c r="P16" s="259">
        <v>0</v>
      </c>
      <c r="Q16" s="261">
        <f t="shared" si="6"/>
        <v>1893129.294</v>
      </c>
      <c r="R16" s="262">
        <f t="shared" si="0"/>
        <v>0</v>
      </c>
      <c r="S16" s="261">
        <f>L16*G16</f>
        <v>1893129.294</v>
      </c>
      <c r="T16" s="262">
        <f t="shared" si="2"/>
        <v>0</v>
      </c>
      <c r="U16" s="261">
        <f>M16*I16</f>
        <v>1893129.294</v>
      </c>
    </row>
    <row r="17" spans="1:21" ht="38.25" customHeight="1" x14ac:dyDescent="0.2">
      <c r="A17" s="616"/>
      <c r="B17" s="254" t="s">
        <v>390</v>
      </c>
      <c r="C17" s="255"/>
      <c r="D17" s="256">
        <v>0</v>
      </c>
      <c r="E17" s="256">
        <v>11.49</v>
      </c>
      <c r="F17" s="256">
        <v>0</v>
      </c>
      <c r="G17" s="256">
        <v>11.49</v>
      </c>
      <c r="H17" s="256">
        <v>0</v>
      </c>
      <c r="I17" s="256">
        <v>11.49</v>
      </c>
      <c r="J17" s="257" t="s">
        <v>391</v>
      </c>
      <c r="K17" s="258" t="s">
        <v>457</v>
      </c>
      <c r="L17" s="258" t="s">
        <v>402</v>
      </c>
      <c r="M17" s="258" t="s">
        <v>403</v>
      </c>
      <c r="N17" s="258" t="s">
        <v>380</v>
      </c>
      <c r="O17" s="259">
        <v>0</v>
      </c>
      <c r="P17" s="259">
        <v>0</v>
      </c>
      <c r="Q17" s="261">
        <f t="shared" si="6"/>
        <v>673509.33</v>
      </c>
      <c r="R17" s="262">
        <f t="shared" si="0"/>
        <v>0</v>
      </c>
      <c r="S17" s="261">
        <f>L17*G17</f>
        <v>914201.0456999999</v>
      </c>
      <c r="T17" s="262">
        <f t="shared" si="2"/>
        <v>0</v>
      </c>
      <c r="U17" s="261">
        <f>M17*I17</f>
        <v>914201.16060000006</v>
      </c>
    </row>
    <row r="18" spans="1:21" ht="13.5" x14ac:dyDescent="0.2">
      <c r="A18" s="616"/>
      <c r="B18" s="254" t="s">
        <v>392</v>
      </c>
      <c r="C18" s="255"/>
      <c r="D18" s="256">
        <v>0</v>
      </c>
      <c r="E18" s="256">
        <v>11.89</v>
      </c>
      <c r="F18" s="256">
        <v>0</v>
      </c>
      <c r="G18" s="256">
        <v>11.89</v>
      </c>
      <c r="H18" s="256">
        <v>0</v>
      </c>
      <c r="I18" s="256">
        <v>11.89</v>
      </c>
      <c r="J18" s="265" t="s">
        <v>404</v>
      </c>
      <c r="K18" s="258" t="s">
        <v>458</v>
      </c>
      <c r="L18" s="258" t="s">
        <v>458</v>
      </c>
      <c r="M18" s="258" t="s">
        <v>458</v>
      </c>
      <c r="N18" s="258" t="s">
        <v>380</v>
      </c>
      <c r="O18" s="259">
        <v>0</v>
      </c>
      <c r="P18" s="259">
        <v>0</v>
      </c>
      <c r="Q18" s="261">
        <f t="shared" si="6"/>
        <v>216074.592</v>
      </c>
      <c r="R18" s="262">
        <f t="shared" si="0"/>
        <v>0</v>
      </c>
      <c r="S18" s="261">
        <f>L18*G18</f>
        <v>216074.592</v>
      </c>
      <c r="T18" s="262">
        <f t="shared" si="2"/>
        <v>0</v>
      </c>
      <c r="U18" s="261">
        <f>M18*I18</f>
        <v>216074.592</v>
      </c>
    </row>
    <row r="19" spans="1:21" ht="13.5" x14ac:dyDescent="0.2">
      <c r="A19" s="617"/>
      <c r="B19" s="254" t="s">
        <v>393</v>
      </c>
      <c r="C19" s="255"/>
      <c r="D19" s="256">
        <v>0</v>
      </c>
      <c r="E19" s="256">
        <v>902.52</v>
      </c>
      <c r="F19" s="256">
        <v>0</v>
      </c>
      <c r="G19" s="256">
        <v>902.52</v>
      </c>
      <c r="H19" s="256">
        <v>0</v>
      </c>
      <c r="I19" s="256">
        <v>902.52</v>
      </c>
      <c r="J19" s="265" t="s">
        <v>404</v>
      </c>
      <c r="K19" s="258" t="s">
        <v>459</v>
      </c>
      <c r="L19" s="258" t="s">
        <v>459</v>
      </c>
      <c r="M19" s="258" t="s">
        <v>459</v>
      </c>
      <c r="N19" s="258" t="s">
        <v>380</v>
      </c>
      <c r="O19" s="259">
        <v>0</v>
      </c>
      <c r="P19" s="259">
        <v>0</v>
      </c>
      <c r="Q19" s="261">
        <f t="shared" si="6"/>
        <v>181153.8144</v>
      </c>
      <c r="R19" s="262">
        <f t="shared" si="0"/>
        <v>0</v>
      </c>
      <c r="S19" s="261">
        <f>L19*G19</f>
        <v>181153.8144</v>
      </c>
      <c r="T19" s="262">
        <f t="shared" si="2"/>
        <v>0</v>
      </c>
      <c r="U19" s="261">
        <f>M19*I19</f>
        <v>181153.8144</v>
      </c>
    </row>
    <row r="20" spans="1:21" ht="24" x14ac:dyDescent="0.2">
      <c r="A20" s="615" t="s">
        <v>394</v>
      </c>
      <c r="B20" s="254" t="s">
        <v>395</v>
      </c>
      <c r="C20" s="255"/>
      <c r="D20" s="255"/>
      <c r="E20" s="256">
        <v>1.5</v>
      </c>
      <c r="F20" s="256"/>
      <c r="G20" s="256">
        <v>1.5</v>
      </c>
      <c r="H20" s="256"/>
      <c r="I20" s="256">
        <v>1.5</v>
      </c>
      <c r="J20" s="257" t="s">
        <v>396</v>
      </c>
      <c r="K20" s="261">
        <v>46752221.240000002</v>
      </c>
      <c r="L20" s="261">
        <v>46752221.240000002</v>
      </c>
      <c r="M20" s="261">
        <v>46752221.240000002</v>
      </c>
      <c r="N20" s="258" t="s">
        <v>380</v>
      </c>
      <c r="O20" s="259">
        <v>0</v>
      </c>
      <c r="P20" s="259">
        <v>0</v>
      </c>
      <c r="Q20" s="261">
        <f>K20*0.015</f>
        <v>701283.3186</v>
      </c>
      <c r="R20" s="262">
        <f t="shared" si="0"/>
        <v>0</v>
      </c>
      <c r="S20" s="262">
        <v>0</v>
      </c>
      <c r="T20" s="262">
        <f t="shared" si="2"/>
        <v>0</v>
      </c>
      <c r="U20" s="262">
        <v>0</v>
      </c>
    </row>
    <row r="21" spans="1:21" ht="54.75" customHeight="1" x14ac:dyDescent="0.2">
      <c r="A21" s="616"/>
      <c r="B21" s="254" t="s">
        <v>397</v>
      </c>
      <c r="C21" s="255"/>
      <c r="D21" s="255"/>
      <c r="E21" s="256">
        <v>2.2000000000000002</v>
      </c>
      <c r="F21" s="256"/>
      <c r="G21" s="256">
        <v>2.2000000000000002</v>
      </c>
      <c r="H21" s="256"/>
      <c r="I21" s="256">
        <v>2.2000000000000002</v>
      </c>
      <c r="J21" s="257" t="s">
        <v>398</v>
      </c>
      <c r="K21" s="266">
        <v>11004661.119999999</v>
      </c>
      <c r="L21" s="266">
        <v>11004661.119999999</v>
      </c>
      <c r="M21" s="266">
        <v>11004661.119999999</v>
      </c>
      <c r="N21" s="258" t="s">
        <v>380</v>
      </c>
      <c r="O21" s="259">
        <v>0</v>
      </c>
      <c r="P21" s="259">
        <v>0</v>
      </c>
      <c r="Q21" s="261">
        <f>K21*0.022</f>
        <v>242102.54463999998</v>
      </c>
      <c r="R21" s="262">
        <f t="shared" si="0"/>
        <v>0</v>
      </c>
      <c r="S21" s="262">
        <v>0</v>
      </c>
      <c r="T21" s="262">
        <f t="shared" si="2"/>
        <v>0</v>
      </c>
      <c r="U21" s="262">
        <v>0</v>
      </c>
    </row>
    <row r="22" spans="1:21" x14ac:dyDescent="0.2">
      <c r="A22" s="267" t="s">
        <v>124</v>
      </c>
      <c r="B22" s="267"/>
      <c r="C22" s="268"/>
      <c r="D22" s="268"/>
      <c r="E22" s="269"/>
      <c r="F22" s="269"/>
      <c r="G22" s="267"/>
      <c r="H22" s="267"/>
      <c r="I22" s="267"/>
      <c r="J22" s="270"/>
      <c r="K22" s="258"/>
      <c r="L22" s="271"/>
      <c r="M22" s="271"/>
      <c r="N22" s="271"/>
      <c r="O22" s="267"/>
      <c r="P22" s="272">
        <f t="shared" ref="P22:U22" si="7">SUM(P6:P21)</f>
        <v>62306030.689999998</v>
      </c>
      <c r="Q22" s="272">
        <f t="shared" si="7"/>
        <v>14606874.00364</v>
      </c>
      <c r="R22" s="272">
        <f t="shared" si="7"/>
        <v>37569435.495060004</v>
      </c>
      <c r="S22" s="272">
        <f t="shared" si="7"/>
        <v>11994377.306350002</v>
      </c>
      <c r="T22" s="272">
        <f t="shared" si="7"/>
        <v>37569435.495060004</v>
      </c>
      <c r="U22" s="272">
        <f t="shared" si="7"/>
        <v>11994377.421250002</v>
      </c>
    </row>
  </sheetData>
  <mergeCells count="22">
    <mergeCell ref="P3:Q3"/>
    <mergeCell ref="A2:A4"/>
    <mergeCell ref="A16:A19"/>
    <mergeCell ref="A20:A21"/>
    <mergeCell ref="L3:L4"/>
    <mergeCell ref="M3:M4"/>
    <mergeCell ref="A1:U1"/>
    <mergeCell ref="B2:B4"/>
    <mergeCell ref="R3:S3"/>
    <mergeCell ref="T3:U3"/>
    <mergeCell ref="A9:A13"/>
    <mergeCell ref="C9:C13"/>
    <mergeCell ref="C2:C4"/>
    <mergeCell ref="D2:I2"/>
    <mergeCell ref="J2:M2"/>
    <mergeCell ref="N2:O3"/>
    <mergeCell ref="P2:U2"/>
    <mergeCell ref="D3:E3"/>
    <mergeCell ref="F3:G3"/>
    <mergeCell ref="H3:I3"/>
    <mergeCell ref="J3:J4"/>
    <mergeCell ref="K3:K4"/>
  </mergeCells>
  <pageMargins left="0" right="0" top="0" bottom="0" header="0" footer="0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P22" sqref="O22:P22"/>
    </sheetView>
  </sheetViews>
  <sheetFormatPr defaultRowHeight="15" x14ac:dyDescent="0.25"/>
  <cols>
    <col min="1" max="1" width="25.85546875" customWidth="1"/>
    <col min="2" max="2" width="7.140625" style="13" customWidth="1"/>
    <col min="3" max="3" width="11.140625" customWidth="1"/>
    <col min="4" max="4" width="12.7109375" customWidth="1"/>
    <col min="5" max="5" width="12.28515625" customWidth="1"/>
    <col min="6" max="6" width="10.7109375" customWidth="1"/>
    <col min="7" max="7" width="12.7109375" customWidth="1"/>
    <col min="8" max="8" width="12.140625" customWidth="1"/>
    <col min="9" max="9" width="10.42578125" customWidth="1"/>
    <col min="10" max="10" width="11.7109375" customWidth="1"/>
    <col min="11" max="11" width="11.5703125" customWidth="1"/>
    <col min="12" max="12" width="10.7109375" customWidth="1"/>
  </cols>
  <sheetData>
    <row r="1" spans="1:12" x14ac:dyDescent="0.25">
      <c r="A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5">
      <c r="A2" s="618" t="s">
        <v>244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9"/>
    </row>
    <row r="3" spans="1:12" x14ac:dyDescent="0.25">
      <c r="A3" s="576" t="s">
        <v>116</v>
      </c>
      <c r="B3" s="577" t="s">
        <v>72</v>
      </c>
      <c r="C3" s="620" t="s">
        <v>113</v>
      </c>
      <c r="D3" s="621"/>
      <c r="E3" s="622"/>
      <c r="F3" s="620" t="s">
        <v>114</v>
      </c>
      <c r="G3" s="621"/>
      <c r="H3" s="622"/>
      <c r="I3" s="623" t="s">
        <v>115</v>
      </c>
      <c r="J3" s="623"/>
      <c r="K3" s="623"/>
      <c r="L3" s="63"/>
    </row>
    <row r="4" spans="1:12" ht="75" x14ac:dyDescent="0.25">
      <c r="A4" s="576"/>
      <c r="B4" s="577"/>
      <c r="C4" s="31" t="s">
        <v>433</v>
      </c>
      <c r="D4" s="31" t="s">
        <v>434</v>
      </c>
      <c r="E4" s="31" t="s">
        <v>435</v>
      </c>
      <c r="F4" s="31" t="s">
        <v>433</v>
      </c>
      <c r="G4" s="31" t="s">
        <v>434</v>
      </c>
      <c r="H4" s="31" t="s">
        <v>435</v>
      </c>
      <c r="I4" s="31" t="s">
        <v>433</v>
      </c>
      <c r="J4" s="31" t="s">
        <v>434</v>
      </c>
      <c r="K4" s="31" t="s">
        <v>435</v>
      </c>
      <c r="L4" s="30"/>
    </row>
    <row r="5" spans="1:12" x14ac:dyDescent="0.25">
      <c r="A5" s="224">
        <v>1</v>
      </c>
      <c r="B5" s="41">
        <v>2</v>
      </c>
      <c r="C5" s="224">
        <v>3</v>
      </c>
      <c r="D5" s="224">
        <v>4</v>
      </c>
      <c r="E5" s="224">
        <v>5</v>
      </c>
      <c r="F5" s="224">
        <v>6</v>
      </c>
      <c r="G5" s="224">
        <v>7</v>
      </c>
      <c r="H5" s="224">
        <v>8</v>
      </c>
      <c r="I5" s="224">
        <v>10</v>
      </c>
      <c r="J5" s="224">
        <v>11</v>
      </c>
      <c r="K5" s="224">
        <v>12</v>
      </c>
      <c r="L5" s="64"/>
    </row>
    <row r="6" spans="1:12" ht="17.25" customHeight="1" x14ac:dyDescent="0.25">
      <c r="A6" s="4" t="s">
        <v>354</v>
      </c>
      <c r="B6" s="40" t="s">
        <v>65</v>
      </c>
      <c r="C6" s="4">
        <v>1282.06</v>
      </c>
      <c r="D6" s="4">
        <v>1282.06</v>
      </c>
      <c r="E6" s="4">
        <v>1282.06</v>
      </c>
      <c r="F6" s="4">
        <v>195</v>
      </c>
      <c r="G6" s="4">
        <v>195</v>
      </c>
      <c r="H6" s="4">
        <v>195</v>
      </c>
      <c r="I6" s="4">
        <v>250000</v>
      </c>
      <c r="J6" s="4">
        <v>250000</v>
      </c>
      <c r="K6" s="4">
        <v>250000</v>
      </c>
      <c r="L6" s="30"/>
    </row>
    <row r="7" spans="1:12" ht="11.25" customHeight="1" x14ac:dyDescent="0.25">
      <c r="A7" s="4"/>
      <c r="B7" s="40" t="s">
        <v>66</v>
      </c>
      <c r="C7" s="4"/>
      <c r="D7" s="4"/>
      <c r="E7" s="4"/>
      <c r="F7" s="4"/>
      <c r="G7" s="4"/>
      <c r="H7" s="4"/>
      <c r="I7" s="4"/>
      <c r="J7" s="4"/>
      <c r="K7" s="4"/>
      <c r="L7" s="30"/>
    </row>
    <row r="8" spans="1:12" x14ac:dyDescent="0.25">
      <c r="A8" s="4"/>
      <c r="B8" s="40" t="s">
        <v>117</v>
      </c>
      <c r="C8" s="4"/>
      <c r="D8" s="4"/>
      <c r="E8" s="4"/>
      <c r="F8" s="4"/>
      <c r="G8" s="4"/>
      <c r="H8" s="4"/>
      <c r="I8" s="4"/>
      <c r="J8" s="4"/>
      <c r="K8" s="4"/>
      <c r="L8" s="30"/>
    </row>
    <row r="9" spans="1:12" ht="11.25" customHeight="1" x14ac:dyDescent="0.25">
      <c r="A9" s="4"/>
      <c r="B9" s="40" t="s">
        <v>118</v>
      </c>
      <c r="C9" s="4"/>
      <c r="D9" s="4"/>
      <c r="E9" s="4"/>
      <c r="F9" s="4"/>
      <c r="G9" s="4"/>
      <c r="H9" s="4"/>
      <c r="I9" s="4"/>
      <c r="J9" s="4"/>
      <c r="K9" s="4"/>
      <c r="L9" s="30"/>
    </row>
    <row r="10" spans="1:12" ht="11.25" customHeight="1" x14ac:dyDescent="0.25">
      <c r="A10" s="4"/>
      <c r="B10" s="40" t="s">
        <v>119</v>
      </c>
      <c r="C10" s="4"/>
      <c r="D10" s="4"/>
      <c r="E10" s="4"/>
      <c r="F10" s="4"/>
      <c r="G10" s="4"/>
      <c r="H10" s="4"/>
      <c r="I10" s="4"/>
      <c r="J10" s="4"/>
      <c r="K10" s="4"/>
      <c r="L10" s="30"/>
    </row>
    <row r="11" spans="1:12" ht="11.25" customHeight="1" x14ac:dyDescent="0.25">
      <c r="A11" s="4"/>
      <c r="B11" s="40" t="s">
        <v>120</v>
      </c>
      <c r="C11" s="4"/>
      <c r="D11" s="4"/>
      <c r="E11" s="4"/>
      <c r="F11" s="4"/>
      <c r="G11" s="4"/>
      <c r="H11" s="4"/>
      <c r="I11" s="4"/>
      <c r="J11" s="4"/>
      <c r="K11" s="4"/>
      <c r="L11" s="30"/>
    </row>
    <row r="12" spans="1:12" ht="12" customHeight="1" x14ac:dyDescent="0.25">
      <c r="A12" s="4"/>
      <c r="B12" s="40" t="s">
        <v>121</v>
      </c>
      <c r="C12" s="4"/>
      <c r="D12" s="4"/>
      <c r="E12" s="4"/>
      <c r="F12" s="4"/>
      <c r="G12" s="4"/>
      <c r="H12" s="4"/>
      <c r="I12" s="4"/>
      <c r="J12" s="4"/>
      <c r="K12" s="4"/>
      <c r="L12" s="30"/>
    </row>
    <row r="13" spans="1:12" ht="11.25" customHeight="1" x14ac:dyDescent="0.25">
      <c r="A13" s="4"/>
      <c r="B13" s="40" t="s">
        <v>122</v>
      </c>
      <c r="C13" s="4"/>
      <c r="D13" s="4"/>
      <c r="E13" s="4"/>
      <c r="F13" s="4"/>
      <c r="G13" s="4"/>
      <c r="H13" s="4"/>
      <c r="I13" s="4"/>
      <c r="J13" s="4"/>
      <c r="K13" s="4"/>
      <c r="L13" s="30"/>
    </row>
    <row r="14" spans="1:12" x14ac:dyDescent="0.25">
      <c r="A14" s="4"/>
      <c r="B14" s="40" t="s">
        <v>123</v>
      </c>
      <c r="C14" s="4"/>
      <c r="D14" s="4"/>
      <c r="E14" s="4"/>
      <c r="F14" s="4"/>
      <c r="G14" s="4"/>
      <c r="H14" s="4"/>
      <c r="I14" s="4"/>
      <c r="J14" s="4"/>
      <c r="K14" s="4"/>
      <c r="L14" s="30"/>
    </row>
    <row r="15" spans="1:12" x14ac:dyDescent="0.25">
      <c r="A15" s="4" t="s">
        <v>124</v>
      </c>
      <c r="B15" s="40" t="s">
        <v>247</v>
      </c>
      <c r="C15" s="4"/>
      <c r="D15" s="4"/>
      <c r="E15" s="4"/>
      <c r="F15" s="4"/>
      <c r="G15" s="4"/>
      <c r="H15" s="4"/>
      <c r="I15" s="4"/>
      <c r="J15" s="4"/>
      <c r="K15" s="4"/>
      <c r="L15" s="30"/>
    </row>
  </sheetData>
  <mergeCells count="6">
    <mergeCell ref="A2:L2"/>
    <mergeCell ref="A3:A4"/>
    <mergeCell ref="B3:B4"/>
    <mergeCell ref="C3:E3"/>
    <mergeCell ref="F3:H3"/>
    <mergeCell ref="I3:K3"/>
  </mergeCells>
  <pageMargins left="0" right="0" top="0" bottom="0" header="0" footer="0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64"/>
  <sheetViews>
    <sheetView topLeftCell="A127" workbookViewId="0">
      <selection activeCell="A113" sqref="A113:DA142"/>
    </sheetView>
  </sheetViews>
  <sheetFormatPr defaultColWidth="0.85546875" defaultRowHeight="15" x14ac:dyDescent="0.25"/>
  <cols>
    <col min="1" max="67" width="0.85546875" style="49"/>
    <col min="68" max="68" width="3" style="49" customWidth="1"/>
    <col min="69" max="16384" width="0.85546875" style="49"/>
  </cols>
  <sheetData>
    <row r="1" spans="1:252" x14ac:dyDescent="0.25">
      <c r="A1" s="668" t="s">
        <v>305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68"/>
      <c r="CW1" s="668"/>
      <c r="CX1" s="668"/>
      <c r="CY1" s="668"/>
      <c r="CZ1" s="668"/>
      <c r="DA1" s="668"/>
    </row>
    <row r="3" spans="1:252" x14ac:dyDescent="0.25">
      <c r="A3" s="216" t="s">
        <v>153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655" t="s">
        <v>306</v>
      </c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5"/>
      <c r="CT3" s="655"/>
      <c r="CU3" s="655"/>
      <c r="CV3" s="655"/>
      <c r="CW3" s="655"/>
      <c r="CX3" s="655"/>
      <c r="CY3" s="655"/>
      <c r="CZ3" s="655"/>
      <c r="DA3" s="655"/>
    </row>
    <row r="4" spans="1:252" x14ac:dyDescent="0.25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</row>
    <row r="5" spans="1:252" x14ac:dyDescent="0.25">
      <c r="A5" s="656" t="s">
        <v>154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7" t="s">
        <v>304</v>
      </c>
      <c r="AQ5" s="657"/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7"/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7"/>
      <c r="BS5" s="657"/>
      <c r="BT5" s="657"/>
      <c r="BU5" s="657"/>
      <c r="BV5" s="657"/>
      <c r="BW5" s="657"/>
      <c r="BX5" s="657"/>
      <c r="BY5" s="657"/>
      <c r="BZ5" s="657"/>
      <c r="CA5" s="657"/>
      <c r="CB5" s="657"/>
      <c r="CC5" s="657"/>
      <c r="CD5" s="657"/>
      <c r="CE5" s="657"/>
      <c r="CF5" s="657"/>
      <c r="CG5" s="657"/>
      <c r="CH5" s="657"/>
      <c r="CI5" s="657"/>
      <c r="CJ5" s="657"/>
      <c r="CK5" s="657"/>
      <c r="CL5" s="657"/>
      <c r="CM5" s="657"/>
      <c r="CN5" s="657"/>
      <c r="CO5" s="657"/>
      <c r="CP5" s="657"/>
      <c r="CQ5" s="657"/>
      <c r="CR5" s="657"/>
      <c r="CS5" s="657"/>
      <c r="CT5" s="657"/>
      <c r="CU5" s="657"/>
      <c r="CV5" s="657"/>
      <c r="CW5" s="657"/>
      <c r="CX5" s="657"/>
      <c r="CY5" s="657"/>
      <c r="CZ5" s="657"/>
      <c r="DA5" s="657"/>
    </row>
    <row r="7" spans="1:252" ht="41.25" customHeight="1" x14ac:dyDescent="0.25">
      <c r="A7" s="651" t="s">
        <v>125</v>
      </c>
      <c r="B7" s="652"/>
      <c r="C7" s="652"/>
      <c r="D7" s="652"/>
      <c r="E7" s="652"/>
      <c r="F7" s="652"/>
      <c r="G7" s="653"/>
      <c r="H7" s="651" t="s">
        <v>155</v>
      </c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  <c r="BC7" s="653"/>
      <c r="BD7" s="651" t="s">
        <v>156</v>
      </c>
      <c r="BE7" s="652"/>
      <c r="BF7" s="652"/>
      <c r="BG7" s="652"/>
      <c r="BH7" s="652"/>
      <c r="BI7" s="652"/>
      <c r="BJ7" s="652"/>
      <c r="BK7" s="652"/>
      <c r="BL7" s="652"/>
      <c r="BM7" s="652"/>
      <c r="BN7" s="652"/>
      <c r="BO7" s="652"/>
      <c r="BP7" s="652"/>
      <c r="BQ7" s="652"/>
      <c r="BR7" s="652"/>
      <c r="BS7" s="653"/>
      <c r="BT7" s="651" t="s">
        <v>157</v>
      </c>
      <c r="BU7" s="652"/>
      <c r="BV7" s="652"/>
      <c r="BW7" s="652"/>
      <c r="BX7" s="652"/>
      <c r="BY7" s="652"/>
      <c r="BZ7" s="652"/>
      <c r="CA7" s="652"/>
      <c r="CB7" s="652"/>
      <c r="CC7" s="652"/>
      <c r="CD7" s="653"/>
      <c r="CE7" s="651" t="s">
        <v>158</v>
      </c>
      <c r="CF7" s="652"/>
      <c r="CG7" s="652"/>
      <c r="CH7" s="652"/>
      <c r="CI7" s="652"/>
      <c r="CJ7" s="652"/>
      <c r="CK7" s="652"/>
      <c r="CL7" s="652"/>
      <c r="CM7" s="652"/>
      <c r="CN7" s="652"/>
      <c r="CO7" s="652"/>
      <c r="CP7" s="652"/>
      <c r="CQ7" s="652"/>
      <c r="CR7" s="652"/>
      <c r="CS7" s="652"/>
      <c r="CT7" s="652"/>
      <c r="CU7" s="652"/>
      <c r="CV7" s="652"/>
      <c r="CW7" s="652"/>
      <c r="CX7" s="652"/>
      <c r="CY7" s="652"/>
      <c r="CZ7" s="652"/>
      <c r="DA7" s="653"/>
    </row>
    <row r="8" spans="1:252" ht="15" customHeight="1" x14ac:dyDescent="0.25">
      <c r="A8" s="660">
        <v>1</v>
      </c>
      <c r="B8" s="660"/>
      <c r="C8" s="660"/>
      <c r="D8" s="660"/>
      <c r="E8" s="660"/>
      <c r="F8" s="660"/>
      <c r="G8" s="660"/>
      <c r="H8" s="660">
        <v>2</v>
      </c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660">
        <v>3</v>
      </c>
      <c r="BE8" s="660"/>
      <c r="BF8" s="660"/>
      <c r="BG8" s="660"/>
      <c r="BH8" s="660"/>
      <c r="BI8" s="660"/>
      <c r="BJ8" s="660"/>
      <c r="BK8" s="660"/>
      <c r="BL8" s="660"/>
      <c r="BM8" s="660"/>
      <c r="BN8" s="660"/>
      <c r="BO8" s="660"/>
      <c r="BP8" s="660"/>
      <c r="BQ8" s="660"/>
      <c r="BR8" s="660"/>
      <c r="BS8" s="660"/>
      <c r="BT8" s="660">
        <v>4</v>
      </c>
      <c r="BU8" s="660"/>
      <c r="BV8" s="660"/>
      <c r="BW8" s="660"/>
      <c r="BX8" s="660"/>
      <c r="BY8" s="660"/>
      <c r="BZ8" s="660"/>
      <c r="CA8" s="660"/>
      <c r="CB8" s="660"/>
      <c r="CC8" s="660"/>
      <c r="CD8" s="660"/>
      <c r="CE8" s="660">
        <v>5</v>
      </c>
      <c r="CF8" s="660"/>
      <c r="CG8" s="660"/>
      <c r="CH8" s="660"/>
      <c r="CI8" s="660"/>
      <c r="CJ8" s="660"/>
      <c r="CK8" s="660"/>
      <c r="CL8" s="660"/>
      <c r="CM8" s="660"/>
      <c r="CN8" s="660"/>
      <c r="CO8" s="660"/>
      <c r="CP8" s="660"/>
      <c r="CQ8" s="660"/>
      <c r="CR8" s="660"/>
      <c r="CS8" s="660"/>
      <c r="CT8" s="660"/>
      <c r="CU8" s="660"/>
      <c r="CV8" s="660"/>
      <c r="CW8" s="660"/>
      <c r="CX8" s="660"/>
      <c r="CY8" s="660"/>
      <c r="CZ8" s="660"/>
      <c r="DA8" s="660"/>
    </row>
    <row r="9" spans="1:252" ht="29.25" customHeight="1" x14ac:dyDescent="0.25">
      <c r="A9" s="646" t="s">
        <v>133</v>
      </c>
      <c r="B9" s="646"/>
      <c r="C9" s="646"/>
      <c r="D9" s="646"/>
      <c r="E9" s="646"/>
      <c r="F9" s="646"/>
      <c r="G9" s="646"/>
      <c r="H9" s="654" t="s">
        <v>307</v>
      </c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4"/>
      <c r="W9" s="654"/>
      <c r="X9" s="654"/>
      <c r="Y9" s="654"/>
      <c r="Z9" s="654"/>
      <c r="AA9" s="654"/>
      <c r="AB9" s="654"/>
      <c r="AC9" s="654"/>
      <c r="AD9" s="654"/>
      <c r="AE9" s="654"/>
      <c r="AF9" s="654"/>
      <c r="AG9" s="654"/>
      <c r="AH9" s="654"/>
      <c r="AI9" s="654"/>
      <c r="AJ9" s="654"/>
      <c r="AK9" s="654"/>
      <c r="AL9" s="654"/>
      <c r="AM9" s="654"/>
      <c r="AN9" s="654"/>
      <c r="AO9" s="654"/>
      <c r="AP9" s="654"/>
      <c r="AQ9" s="654"/>
      <c r="AR9" s="654"/>
      <c r="AS9" s="654"/>
      <c r="AT9" s="654"/>
      <c r="AU9" s="654"/>
      <c r="AV9" s="654"/>
      <c r="AW9" s="654"/>
      <c r="AX9" s="654"/>
      <c r="AY9" s="654"/>
      <c r="AZ9" s="654"/>
      <c r="BA9" s="654"/>
      <c r="BB9" s="654"/>
      <c r="BC9" s="654"/>
      <c r="BD9" s="645"/>
      <c r="BE9" s="645"/>
      <c r="BF9" s="645"/>
      <c r="BG9" s="645"/>
      <c r="BH9" s="645"/>
      <c r="BI9" s="645"/>
      <c r="BJ9" s="645"/>
      <c r="BK9" s="645"/>
      <c r="BL9" s="645"/>
      <c r="BM9" s="645"/>
      <c r="BN9" s="645"/>
      <c r="BO9" s="645"/>
      <c r="BP9" s="645"/>
      <c r="BQ9" s="645"/>
      <c r="BR9" s="645"/>
      <c r="BS9" s="645"/>
      <c r="BT9" s="645"/>
      <c r="BU9" s="645"/>
      <c r="BV9" s="645"/>
      <c r="BW9" s="645"/>
      <c r="BX9" s="645"/>
      <c r="BY9" s="645"/>
      <c r="BZ9" s="645"/>
      <c r="CA9" s="645"/>
      <c r="CB9" s="645"/>
      <c r="CC9" s="645"/>
      <c r="CD9" s="645"/>
      <c r="CE9" s="645"/>
      <c r="CF9" s="645"/>
      <c r="CG9" s="645"/>
      <c r="CH9" s="645"/>
      <c r="CI9" s="645"/>
      <c r="CJ9" s="645"/>
      <c r="CK9" s="645"/>
      <c r="CL9" s="645"/>
      <c r="CM9" s="645"/>
      <c r="CN9" s="645"/>
      <c r="CO9" s="645"/>
      <c r="CP9" s="645"/>
      <c r="CQ9" s="645"/>
      <c r="CR9" s="645"/>
      <c r="CS9" s="645"/>
      <c r="CT9" s="645"/>
      <c r="CU9" s="645"/>
      <c r="CV9" s="645"/>
      <c r="CW9" s="645"/>
      <c r="CX9" s="645"/>
      <c r="CY9" s="645"/>
      <c r="CZ9" s="645"/>
      <c r="DA9" s="645"/>
    </row>
    <row r="10" spans="1:252" x14ac:dyDescent="0.25">
      <c r="A10" s="646"/>
      <c r="B10" s="646"/>
      <c r="C10" s="646"/>
      <c r="D10" s="646"/>
      <c r="E10" s="646"/>
      <c r="F10" s="646"/>
      <c r="G10" s="646"/>
      <c r="H10" s="658" t="s">
        <v>127</v>
      </c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  <c r="AO10" s="658"/>
      <c r="AP10" s="658"/>
      <c r="AQ10" s="658"/>
      <c r="AR10" s="658"/>
      <c r="AS10" s="658"/>
      <c r="AT10" s="658"/>
      <c r="AU10" s="658"/>
      <c r="AV10" s="658"/>
      <c r="AW10" s="658"/>
      <c r="AX10" s="658"/>
      <c r="AY10" s="658"/>
      <c r="AZ10" s="658"/>
      <c r="BA10" s="658"/>
      <c r="BB10" s="658"/>
      <c r="BC10" s="659"/>
      <c r="BD10" s="645"/>
      <c r="BE10" s="645"/>
      <c r="BF10" s="645"/>
      <c r="BG10" s="645"/>
      <c r="BH10" s="645"/>
      <c r="BI10" s="645"/>
      <c r="BJ10" s="645"/>
      <c r="BK10" s="645"/>
      <c r="BL10" s="645"/>
      <c r="BM10" s="645"/>
      <c r="BN10" s="645"/>
      <c r="BO10" s="645"/>
      <c r="BP10" s="645"/>
      <c r="BQ10" s="645"/>
      <c r="BR10" s="645"/>
      <c r="BS10" s="645"/>
      <c r="BT10" s="645" t="s">
        <v>128</v>
      </c>
      <c r="BU10" s="645"/>
      <c r="BV10" s="645"/>
      <c r="BW10" s="645"/>
      <c r="BX10" s="645"/>
      <c r="BY10" s="645"/>
      <c r="BZ10" s="645"/>
      <c r="CA10" s="645"/>
      <c r="CB10" s="645"/>
      <c r="CC10" s="645"/>
      <c r="CD10" s="645"/>
      <c r="CE10" s="645">
        <f>CE9</f>
        <v>0</v>
      </c>
      <c r="CF10" s="645"/>
      <c r="CG10" s="645"/>
      <c r="CH10" s="645"/>
      <c r="CI10" s="645"/>
      <c r="CJ10" s="645"/>
      <c r="CK10" s="645"/>
      <c r="CL10" s="645"/>
      <c r="CM10" s="645"/>
      <c r="CN10" s="645"/>
      <c r="CO10" s="645"/>
      <c r="CP10" s="645"/>
      <c r="CQ10" s="645"/>
      <c r="CR10" s="645"/>
      <c r="CS10" s="645"/>
      <c r="CT10" s="645"/>
      <c r="CU10" s="645"/>
      <c r="CV10" s="645"/>
      <c r="CW10" s="645"/>
      <c r="CX10" s="645"/>
      <c r="CY10" s="645"/>
      <c r="CZ10" s="645"/>
      <c r="DA10" s="645"/>
    </row>
    <row r="12" spans="1:252" s="45" customFormat="1" ht="48.75" customHeight="1" x14ac:dyDescent="0.2">
      <c r="A12" s="650" t="s">
        <v>129</v>
      </c>
      <c r="B12" s="650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650"/>
      <c r="AX12" s="650"/>
      <c r="AY12" s="650"/>
      <c r="AZ12" s="650"/>
      <c r="BA12" s="650"/>
      <c r="BB12" s="650"/>
      <c r="BC12" s="650"/>
      <c r="BD12" s="650"/>
      <c r="BE12" s="650"/>
      <c r="BF12" s="650"/>
      <c r="BG12" s="650"/>
      <c r="BH12" s="650"/>
      <c r="BI12" s="650"/>
      <c r="BJ12" s="650"/>
      <c r="BK12" s="650"/>
      <c r="BL12" s="650"/>
      <c r="BM12" s="650"/>
      <c r="BN12" s="650"/>
      <c r="BO12" s="650"/>
      <c r="BP12" s="650"/>
      <c r="BQ12" s="650"/>
      <c r="BR12" s="650"/>
      <c r="BS12" s="650"/>
      <c r="BT12" s="650"/>
      <c r="BU12" s="650"/>
      <c r="BV12" s="650"/>
      <c r="BW12" s="650"/>
      <c r="BX12" s="650"/>
      <c r="BY12" s="650"/>
      <c r="BZ12" s="650"/>
      <c r="CA12" s="650"/>
      <c r="CB12" s="650"/>
      <c r="CC12" s="650"/>
      <c r="CD12" s="650"/>
      <c r="CE12" s="650"/>
      <c r="CF12" s="650"/>
      <c r="CG12" s="650"/>
      <c r="CH12" s="650"/>
      <c r="CI12" s="650"/>
      <c r="CJ12" s="650"/>
      <c r="CK12" s="650"/>
      <c r="CL12" s="650"/>
      <c r="CM12" s="650"/>
      <c r="CN12" s="650"/>
      <c r="CO12" s="650"/>
      <c r="CP12" s="650"/>
      <c r="CQ12" s="650"/>
      <c r="CR12" s="650"/>
      <c r="CS12" s="650"/>
      <c r="CT12" s="650"/>
      <c r="CU12" s="650"/>
      <c r="CV12" s="650"/>
      <c r="CW12" s="650"/>
      <c r="CX12" s="650"/>
      <c r="CY12" s="650"/>
      <c r="CZ12" s="650"/>
      <c r="DA12" s="650"/>
      <c r="ER12" s="668"/>
      <c r="ES12" s="668"/>
      <c r="ET12" s="668"/>
      <c r="EU12" s="668"/>
      <c r="EV12" s="668"/>
      <c r="EW12" s="668"/>
      <c r="EX12" s="668"/>
      <c r="EY12" s="668"/>
      <c r="EZ12" s="668"/>
      <c r="FA12" s="668"/>
      <c r="FB12" s="668"/>
      <c r="FC12" s="668"/>
      <c r="FD12" s="668"/>
      <c r="FE12" s="668"/>
      <c r="FF12" s="668"/>
      <c r="FG12" s="668"/>
      <c r="FH12" s="668"/>
      <c r="FI12" s="668"/>
      <c r="FJ12" s="668"/>
      <c r="FK12" s="668"/>
      <c r="FL12" s="668"/>
      <c r="FM12" s="668"/>
      <c r="FN12" s="668"/>
      <c r="FO12" s="668"/>
      <c r="FP12" s="668"/>
      <c r="FQ12" s="668"/>
      <c r="FR12" s="668"/>
      <c r="FS12" s="668"/>
      <c r="FT12" s="668"/>
      <c r="FU12" s="668"/>
      <c r="FV12" s="668"/>
      <c r="FW12" s="668"/>
      <c r="FX12" s="668"/>
      <c r="FY12" s="668"/>
      <c r="FZ12" s="668"/>
      <c r="GA12" s="668"/>
      <c r="GB12" s="668"/>
      <c r="GC12" s="668"/>
      <c r="GD12" s="668"/>
      <c r="GE12" s="668"/>
      <c r="GF12" s="668"/>
      <c r="GG12" s="668"/>
      <c r="GH12" s="668"/>
      <c r="GI12" s="668"/>
      <c r="GJ12" s="668"/>
      <c r="GK12" s="668"/>
      <c r="GL12" s="668"/>
      <c r="GM12" s="668"/>
      <c r="GN12" s="668"/>
      <c r="GO12" s="668"/>
      <c r="GP12" s="668"/>
      <c r="GQ12" s="668"/>
      <c r="GR12" s="668"/>
      <c r="GS12" s="668"/>
      <c r="GT12" s="668"/>
      <c r="GU12" s="668"/>
      <c r="GV12" s="668"/>
      <c r="GW12" s="668"/>
      <c r="GX12" s="668"/>
      <c r="GY12" s="668"/>
      <c r="GZ12" s="668"/>
      <c r="HA12" s="668"/>
      <c r="HB12" s="668"/>
      <c r="HC12" s="668"/>
      <c r="HD12" s="668"/>
      <c r="HE12" s="668"/>
      <c r="HF12" s="668"/>
      <c r="HG12" s="668"/>
      <c r="HH12" s="668"/>
      <c r="HI12" s="668"/>
      <c r="HJ12" s="668"/>
      <c r="HK12" s="668"/>
      <c r="HL12" s="668"/>
      <c r="HM12" s="668"/>
      <c r="HN12" s="668"/>
      <c r="HO12" s="668"/>
      <c r="HP12" s="668"/>
      <c r="HQ12" s="668"/>
      <c r="HR12" s="668"/>
      <c r="HS12" s="668"/>
      <c r="HT12" s="668"/>
      <c r="HU12" s="668"/>
      <c r="HV12" s="668"/>
      <c r="HW12" s="668"/>
      <c r="HX12" s="668"/>
      <c r="HY12" s="668"/>
      <c r="HZ12" s="668"/>
      <c r="IA12" s="668"/>
      <c r="IB12" s="668"/>
      <c r="IC12" s="668"/>
      <c r="ID12" s="668"/>
      <c r="IE12" s="668"/>
      <c r="IF12" s="668"/>
      <c r="IG12" s="668"/>
      <c r="IH12" s="668"/>
      <c r="II12" s="668"/>
      <c r="IJ12" s="668"/>
      <c r="IK12" s="668"/>
      <c r="IL12" s="668"/>
      <c r="IM12" s="668"/>
      <c r="IN12" s="668"/>
      <c r="IO12" s="668"/>
      <c r="IP12" s="668"/>
      <c r="IQ12" s="668"/>
      <c r="IR12" s="668"/>
    </row>
    <row r="13" spans="1:252" x14ac:dyDescent="0.25">
      <c r="B13" s="680" t="s">
        <v>304</v>
      </c>
      <c r="C13" s="680"/>
      <c r="D13" s="680"/>
      <c r="E13" s="68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  <c r="Y13" s="680"/>
      <c r="Z13" s="680"/>
      <c r="AA13" s="680"/>
      <c r="AB13" s="680"/>
      <c r="AC13" s="680"/>
      <c r="AD13" s="680"/>
      <c r="AE13" s="680"/>
      <c r="AF13" s="680"/>
      <c r="AG13" s="680"/>
      <c r="AH13" s="680"/>
      <c r="AI13" s="680"/>
      <c r="AJ13" s="680"/>
      <c r="AK13" s="680"/>
      <c r="AL13" s="680"/>
      <c r="AM13" s="680"/>
      <c r="AN13" s="680"/>
      <c r="AO13" s="680"/>
      <c r="AP13" s="680"/>
      <c r="AQ13" s="680"/>
      <c r="AR13" s="680"/>
      <c r="AS13" s="680"/>
      <c r="AT13" s="680"/>
      <c r="AU13" s="680"/>
      <c r="AV13" s="680"/>
      <c r="AW13" s="680"/>
      <c r="AX13" s="680"/>
      <c r="AY13" s="680"/>
      <c r="AZ13" s="680"/>
      <c r="BA13" s="680"/>
      <c r="BB13" s="680"/>
      <c r="BC13" s="680"/>
      <c r="BD13" s="680"/>
      <c r="BE13" s="680"/>
      <c r="BF13" s="680"/>
      <c r="BG13" s="680"/>
      <c r="BH13" s="680"/>
      <c r="BI13" s="680"/>
      <c r="BJ13" s="680"/>
      <c r="BK13" s="680"/>
      <c r="BL13" s="680"/>
      <c r="BM13" s="680"/>
      <c r="BN13" s="680"/>
      <c r="BO13" s="680"/>
      <c r="BP13" s="680"/>
      <c r="BQ13" s="680"/>
      <c r="BR13" s="680"/>
      <c r="BS13" s="680"/>
      <c r="BT13" s="680"/>
      <c r="BU13" s="680"/>
      <c r="BV13" s="680"/>
      <c r="BW13" s="680"/>
      <c r="BX13" s="680"/>
      <c r="BY13" s="680"/>
      <c r="BZ13" s="680"/>
      <c r="CA13" s="680"/>
      <c r="CB13" s="680"/>
      <c r="CC13" s="680"/>
      <c r="CD13" s="680"/>
      <c r="CE13" s="680"/>
      <c r="CF13" s="680"/>
      <c r="CG13" s="680"/>
      <c r="CH13" s="680"/>
      <c r="CI13" s="680"/>
      <c r="CJ13" s="680"/>
      <c r="CK13" s="680"/>
      <c r="CL13" s="680"/>
      <c r="CM13" s="680"/>
      <c r="CN13" s="680"/>
      <c r="CO13" s="680"/>
      <c r="CP13" s="680"/>
      <c r="CQ13" s="680"/>
      <c r="CR13" s="680"/>
      <c r="CS13" s="680"/>
      <c r="CT13" s="680"/>
      <c r="CU13" s="680"/>
      <c r="CV13" s="680"/>
      <c r="CW13" s="680"/>
      <c r="CX13" s="680"/>
      <c r="CY13" s="680"/>
      <c r="CZ13" s="680"/>
      <c r="DA13" s="680"/>
    </row>
    <row r="14" spans="1:252" ht="57" customHeight="1" x14ac:dyDescent="0.25">
      <c r="A14" s="651" t="s">
        <v>125</v>
      </c>
      <c r="B14" s="652"/>
      <c r="C14" s="652"/>
      <c r="D14" s="652"/>
      <c r="E14" s="652"/>
      <c r="F14" s="653"/>
      <c r="G14" s="651" t="s">
        <v>130</v>
      </c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2"/>
      <c r="AP14" s="652"/>
      <c r="AQ14" s="652"/>
      <c r="AR14" s="652"/>
      <c r="AS14" s="652"/>
      <c r="AT14" s="652"/>
      <c r="AU14" s="652"/>
      <c r="AV14" s="652"/>
      <c r="AW14" s="652"/>
      <c r="AX14" s="652"/>
      <c r="AY14" s="652"/>
      <c r="AZ14" s="652"/>
      <c r="BA14" s="652"/>
      <c r="BB14" s="652"/>
      <c r="BC14" s="652"/>
      <c r="BD14" s="652"/>
      <c r="BE14" s="652"/>
      <c r="BF14" s="652"/>
      <c r="BG14" s="652"/>
      <c r="BH14" s="652"/>
      <c r="BI14" s="652"/>
      <c r="BJ14" s="652"/>
      <c r="BK14" s="652"/>
      <c r="BL14" s="652"/>
      <c r="BM14" s="652"/>
      <c r="BN14" s="652"/>
      <c r="BO14" s="652"/>
      <c r="BP14" s="652"/>
      <c r="BQ14" s="652"/>
      <c r="BR14" s="652"/>
      <c r="BS14" s="652"/>
      <c r="BT14" s="652"/>
      <c r="BU14" s="652"/>
      <c r="BV14" s="653"/>
      <c r="BW14" s="651" t="s">
        <v>131</v>
      </c>
      <c r="BX14" s="652"/>
      <c r="BY14" s="652"/>
      <c r="BZ14" s="652"/>
      <c r="CA14" s="652"/>
      <c r="CB14" s="652"/>
      <c r="CC14" s="652"/>
      <c r="CD14" s="652"/>
      <c r="CE14" s="652"/>
      <c r="CF14" s="652"/>
      <c r="CG14" s="652"/>
      <c r="CH14" s="652"/>
      <c r="CI14" s="652"/>
      <c r="CJ14" s="652"/>
      <c r="CK14" s="652"/>
      <c r="CL14" s="653"/>
      <c r="CM14" s="651" t="s">
        <v>132</v>
      </c>
      <c r="CN14" s="652"/>
      <c r="CO14" s="652"/>
      <c r="CP14" s="652"/>
      <c r="CQ14" s="652"/>
      <c r="CR14" s="652"/>
      <c r="CS14" s="652"/>
      <c r="CT14" s="652"/>
      <c r="CU14" s="652"/>
      <c r="CV14" s="652"/>
      <c r="CW14" s="652"/>
      <c r="CX14" s="652"/>
      <c r="CY14" s="652"/>
      <c r="CZ14" s="652"/>
      <c r="DA14" s="653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669"/>
      <c r="FP14" s="669"/>
      <c r="FQ14" s="669"/>
      <c r="FR14" s="669"/>
      <c r="FS14" s="669"/>
      <c r="FT14" s="669"/>
      <c r="FU14" s="669"/>
      <c r="FV14" s="669"/>
      <c r="FW14" s="669"/>
      <c r="FX14" s="669"/>
      <c r="FY14" s="669"/>
      <c r="FZ14" s="669"/>
      <c r="GA14" s="669"/>
      <c r="GB14" s="669"/>
      <c r="GC14" s="669"/>
      <c r="GD14" s="669"/>
      <c r="GE14" s="669"/>
      <c r="GF14" s="669"/>
      <c r="GG14" s="669"/>
      <c r="GH14" s="669"/>
      <c r="GI14" s="669"/>
      <c r="GJ14" s="669"/>
      <c r="GK14" s="669"/>
      <c r="GL14" s="669"/>
      <c r="GM14" s="669"/>
      <c r="GN14" s="669"/>
      <c r="GO14" s="669"/>
      <c r="GP14" s="669"/>
      <c r="GQ14" s="669"/>
      <c r="GR14" s="669"/>
      <c r="GS14" s="669"/>
      <c r="GT14" s="669"/>
      <c r="GU14" s="669"/>
      <c r="GV14" s="669"/>
      <c r="GW14" s="669"/>
      <c r="GX14" s="669"/>
      <c r="GY14" s="669"/>
      <c r="GZ14" s="669"/>
      <c r="HA14" s="669"/>
      <c r="HB14" s="669"/>
      <c r="HC14" s="669"/>
      <c r="HD14" s="669"/>
      <c r="HE14" s="669"/>
      <c r="HF14" s="669"/>
      <c r="HG14" s="669"/>
      <c r="HH14" s="669"/>
      <c r="HI14" s="669"/>
      <c r="HJ14" s="669"/>
      <c r="HK14" s="669"/>
      <c r="HL14" s="669"/>
      <c r="HM14" s="669"/>
      <c r="HN14" s="669"/>
      <c r="HO14" s="669"/>
      <c r="HP14" s="669"/>
      <c r="HQ14" s="669"/>
      <c r="HR14" s="669"/>
      <c r="HS14" s="669"/>
      <c r="HT14" s="669"/>
      <c r="HU14" s="669"/>
      <c r="HV14" s="669"/>
      <c r="HW14" s="669"/>
      <c r="HX14" s="669"/>
      <c r="HY14" s="669"/>
      <c r="HZ14" s="669"/>
      <c r="IA14" s="669"/>
      <c r="IB14" s="669"/>
      <c r="IC14" s="669"/>
      <c r="ID14" s="669"/>
      <c r="IE14" s="669"/>
      <c r="IF14" s="669"/>
      <c r="IG14" s="669"/>
      <c r="IH14" s="669"/>
      <c r="II14" s="669"/>
      <c r="IJ14" s="669"/>
      <c r="IK14" s="669"/>
      <c r="IL14" s="669"/>
      <c r="IM14" s="669"/>
      <c r="IN14" s="669"/>
      <c r="IO14" s="669"/>
      <c r="IP14" s="669"/>
      <c r="IQ14" s="669"/>
      <c r="IR14" s="669"/>
    </row>
    <row r="15" spans="1:252" s="50" customFormat="1" ht="14.25" x14ac:dyDescent="0.2">
      <c r="A15" s="660">
        <v>1</v>
      </c>
      <c r="B15" s="660"/>
      <c r="C15" s="660"/>
      <c r="D15" s="660"/>
      <c r="E15" s="660"/>
      <c r="F15" s="660"/>
      <c r="G15" s="660">
        <v>2</v>
      </c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  <c r="BD15" s="660"/>
      <c r="BE15" s="660"/>
      <c r="BF15" s="660"/>
      <c r="BG15" s="660"/>
      <c r="BH15" s="660"/>
      <c r="BI15" s="660"/>
      <c r="BJ15" s="660"/>
      <c r="BK15" s="660"/>
      <c r="BL15" s="660"/>
      <c r="BM15" s="660"/>
      <c r="BN15" s="660"/>
      <c r="BO15" s="660"/>
      <c r="BP15" s="660"/>
      <c r="BQ15" s="660"/>
      <c r="BR15" s="660"/>
      <c r="BS15" s="660"/>
      <c r="BT15" s="660"/>
      <c r="BU15" s="660"/>
      <c r="BV15" s="660"/>
      <c r="BW15" s="660">
        <v>3</v>
      </c>
      <c r="BX15" s="660"/>
      <c r="BY15" s="660"/>
      <c r="BZ15" s="660"/>
      <c r="CA15" s="660"/>
      <c r="CB15" s="660"/>
      <c r="CC15" s="660"/>
      <c r="CD15" s="660"/>
      <c r="CE15" s="660"/>
      <c r="CF15" s="660"/>
      <c r="CG15" s="660"/>
      <c r="CH15" s="660"/>
      <c r="CI15" s="660"/>
      <c r="CJ15" s="660"/>
      <c r="CK15" s="660"/>
      <c r="CL15" s="660"/>
      <c r="CM15" s="660">
        <v>4</v>
      </c>
      <c r="CN15" s="660"/>
      <c r="CO15" s="660"/>
      <c r="CP15" s="660"/>
      <c r="CQ15" s="660"/>
      <c r="CR15" s="660"/>
      <c r="CS15" s="660"/>
      <c r="CT15" s="660"/>
      <c r="CU15" s="660"/>
      <c r="CV15" s="660"/>
      <c r="CW15" s="660"/>
      <c r="CX15" s="660"/>
      <c r="CY15" s="660"/>
      <c r="CZ15" s="660"/>
      <c r="DA15" s="660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</row>
    <row r="16" spans="1:252" ht="26.25" customHeight="1" x14ac:dyDescent="0.25">
      <c r="A16" s="646" t="s">
        <v>133</v>
      </c>
      <c r="B16" s="646"/>
      <c r="C16" s="646"/>
      <c r="D16" s="646"/>
      <c r="E16" s="646"/>
      <c r="F16" s="646"/>
      <c r="G16" s="51"/>
      <c r="H16" s="643" t="s">
        <v>464</v>
      </c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3"/>
      <c r="AM16" s="643"/>
      <c r="AN16" s="643"/>
      <c r="AO16" s="643"/>
      <c r="AP16" s="643"/>
      <c r="AQ16" s="643"/>
      <c r="AR16" s="643"/>
      <c r="AS16" s="643"/>
      <c r="AT16" s="643"/>
      <c r="AU16" s="643"/>
      <c r="AV16" s="643"/>
      <c r="AW16" s="643"/>
      <c r="AX16" s="643"/>
      <c r="AY16" s="643"/>
      <c r="AZ16" s="643"/>
      <c r="BA16" s="643"/>
      <c r="BB16" s="643"/>
      <c r="BC16" s="643"/>
      <c r="BD16" s="643"/>
      <c r="BE16" s="643"/>
      <c r="BF16" s="643"/>
      <c r="BG16" s="643"/>
      <c r="BH16" s="643"/>
      <c r="BI16" s="643"/>
      <c r="BJ16" s="643"/>
      <c r="BK16" s="643"/>
      <c r="BL16" s="643"/>
      <c r="BM16" s="643"/>
      <c r="BN16" s="643"/>
      <c r="BO16" s="643"/>
      <c r="BP16" s="643"/>
      <c r="BQ16" s="643"/>
      <c r="BR16" s="643"/>
      <c r="BS16" s="643"/>
      <c r="BT16" s="643"/>
      <c r="BU16" s="643"/>
      <c r="BV16" s="644"/>
      <c r="BW16" s="645" t="s">
        <v>128</v>
      </c>
      <c r="BX16" s="645"/>
      <c r="BY16" s="645"/>
      <c r="BZ16" s="645"/>
      <c r="CA16" s="645"/>
      <c r="CB16" s="645"/>
      <c r="CC16" s="645"/>
      <c r="CD16" s="645"/>
      <c r="CE16" s="645"/>
      <c r="CF16" s="645"/>
      <c r="CG16" s="645"/>
      <c r="CH16" s="645"/>
      <c r="CI16" s="645"/>
      <c r="CJ16" s="645"/>
      <c r="CK16" s="645"/>
      <c r="CL16" s="645"/>
      <c r="CM16" s="675">
        <f>CM17</f>
        <v>1744951</v>
      </c>
      <c r="CN16" s="675"/>
      <c r="CO16" s="675"/>
      <c r="CP16" s="675"/>
      <c r="CQ16" s="675"/>
      <c r="CR16" s="675"/>
      <c r="CS16" s="675"/>
      <c r="CT16" s="675"/>
      <c r="CU16" s="675"/>
      <c r="CV16" s="675"/>
      <c r="CW16" s="675"/>
      <c r="CX16" s="675"/>
      <c r="CY16" s="675"/>
      <c r="CZ16" s="675"/>
      <c r="DA16" s="675"/>
      <c r="ER16" s="656"/>
      <c r="ES16" s="656"/>
      <c r="ET16" s="656"/>
      <c r="EU16" s="656"/>
      <c r="EV16" s="656"/>
      <c r="EW16" s="656"/>
      <c r="EX16" s="656"/>
      <c r="EY16" s="656"/>
      <c r="EZ16" s="656"/>
      <c r="FA16" s="656"/>
      <c r="FB16" s="656"/>
      <c r="FC16" s="656"/>
      <c r="FD16" s="656"/>
      <c r="FE16" s="656"/>
      <c r="FF16" s="656"/>
      <c r="FG16" s="656"/>
      <c r="FH16" s="656"/>
      <c r="FI16" s="656"/>
      <c r="FJ16" s="656"/>
      <c r="FK16" s="656"/>
      <c r="FL16" s="656"/>
      <c r="FM16" s="656"/>
      <c r="FN16" s="656"/>
      <c r="FO16" s="656"/>
      <c r="FP16" s="656"/>
      <c r="FQ16" s="656"/>
      <c r="FR16" s="656"/>
      <c r="FS16" s="656"/>
      <c r="FT16" s="656"/>
      <c r="FU16" s="656"/>
      <c r="FV16" s="656"/>
      <c r="FW16" s="656"/>
      <c r="FX16" s="656"/>
      <c r="FY16" s="656"/>
      <c r="FZ16" s="656"/>
      <c r="GA16" s="656"/>
      <c r="GB16" s="656"/>
      <c r="GC16" s="656"/>
      <c r="GD16" s="656"/>
      <c r="GE16" s="656"/>
      <c r="GF16" s="656"/>
      <c r="GG16" s="656"/>
      <c r="GH16" s="656"/>
      <c r="GI16" s="656"/>
      <c r="GJ16" s="656"/>
      <c r="GK16" s="656"/>
      <c r="GL16" s="656"/>
      <c r="GM16" s="656"/>
      <c r="GN16" s="656"/>
      <c r="GO16" s="656"/>
      <c r="GP16" s="656"/>
      <c r="GQ16" s="656"/>
      <c r="GR16" s="656"/>
      <c r="GS16" s="656"/>
      <c r="GT16" s="656"/>
      <c r="GU16" s="656"/>
      <c r="GV16" s="656"/>
      <c r="GW16" s="656"/>
      <c r="GX16" s="656"/>
      <c r="GY16" s="656"/>
      <c r="GZ16" s="656"/>
      <c r="HA16" s="656"/>
      <c r="HB16" s="656"/>
      <c r="HC16" s="656"/>
      <c r="HD16" s="656"/>
      <c r="HE16" s="656"/>
      <c r="HF16" s="656"/>
      <c r="HG16" s="656"/>
      <c r="HH16" s="656"/>
      <c r="HI16" s="656"/>
      <c r="HJ16" s="656"/>
      <c r="HK16" s="656"/>
      <c r="HL16" s="656"/>
      <c r="HM16" s="656"/>
      <c r="HN16" s="656"/>
      <c r="HO16" s="656"/>
      <c r="HP16" s="656"/>
      <c r="HQ16" s="656"/>
      <c r="HR16" s="656"/>
      <c r="HS16" s="656"/>
      <c r="HT16" s="656"/>
      <c r="HU16" s="656"/>
      <c r="HV16" s="656"/>
      <c r="HW16" s="656"/>
      <c r="HX16" s="656"/>
      <c r="HY16" s="656"/>
      <c r="HZ16" s="656"/>
      <c r="IA16" s="656"/>
      <c r="IB16" s="656"/>
      <c r="IC16" s="656"/>
      <c r="ID16" s="656"/>
      <c r="IE16" s="656"/>
      <c r="IF16" s="656"/>
      <c r="IG16" s="656"/>
      <c r="IH16" s="656"/>
      <c r="II16" s="656"/>
      <c r="IJ16" s="656"/>
      <c r="IK16" s="656"/>
      <c r="IL16" s="656"/>
      <c r="IM16" s="656"/>
      <c r="IN16" s="656"/>
      <c r="IO16" s="656"/>
      <c r="IP16" s="656"/>
      <c r="IQ16" s="656"/>
      <c r="IR16" s="656"/>
    </row>
    <row r="17" spans="1:252" s="50" customFormat="1" ht="19.5" customHeight="1" x14ac:dyDescent="0.25">
      <c r="A17" s="681" t="s">
        <v>134</v>
      </c>
      <c r="B17" s="682"/>
      <c r="C17" s="682"/>
      <c r="D17" s="682"/>
      <c r="E17" s="682"/>
      <c r="F17" s="683"/>
      <c r="G17" s="52"/>
      <c r="H17" s="687" t="s">
        <v>7</v>
      </c>
      <c r="I17" s="687"/>
      <c r="J17" s="687"/>
      <c r="K17" s="687"/>
      <c r="L17" s="687"/>
      <c r="M17" s="687"/>
      <c r="N17" s="687"/>
      <c r="O17" s="687"/>
      <c r="P17" s="687"/>
      <c r="Q17" s="687"/>
      <c r="R17" s="687"/>
      <c r="S17" s="687"/>
      <c r="T17" s="687"/>
      <c r="U17" s="687"/>
      <c r="V17" s="687"/>
      <c r="W17" s="687"/>
      <c r="X17" s="687"/>
      <c r="Y17" s="687"/>
      <c r="Z17" s="687"/>
      <c r="AA17" s="687"/>
      <c r="AB17" s="687"/>
      <c r="AC17" s="687"/>
      <c r="AD17" s="687"/>
      <c r="AE17" s="687"/>
      <c r="AF17" s="687"/>
      <c r="AG17" s="687"/>
      <c r="AH17" s="687"/>
      <c r="AI17" s="687"/>
      <c r="AJ17" s="687"/>
      <c r="AK17" s="687"/>
      <c r="AL17" s="687"/>
      <c r="AM17" s="687"/>
      <c r="AN17" s="687"/>
      <c r="AO17" s="687"/>
      <c r="AP17" s="687"/>
      <c r="AQ17" s="687"/>
      <c r="AR17" s="687"/>
      <c r="AS17" s="687"/>
      <c r="AT17" s="687"/>
      <c r="AU17" s="687"/>
      <c r="AV17" s="687"/>
      <c r="AW17" s="687"/>
      <c r="AX17" s="687"/>
      <c r="AY17" s="687"/>
      <c r="AZ17" s="687"/>
      <c r="BA17" s="687"/>
      <c r="BB17" s="687"/>
      <c r="BC17" s="687"/>
      <c r="BD17" s="687"/>
      <c r="BE17" s="687"/>
      <c r="BF17" s="687"/>
      <c r="BG17" s="687"/>
      <c r="BH17" s="687"/>
      <c r="BI17" s="687"/>
      <c r="BJ17" s="687"/>
      <c r="BK17" s="687"/>
      <c r="BL17" s="687"/>
      <c r="BM17" s="687"/>
      <c r="BN17" s="687"/>
      <c r="BO17" s="687"/>
      <c r="BP17" s="687"/>
      <c r="BQ17" s="687"/>
      <c r="BR17" s="687"/>
      <c r="BS17" s="687"/>
      <c r="BT17" s="687"/>
      <c r="BU17" s="687"/>
      <c r="BV17" s="688"/>
      <c r="BW17" s="689"/>
      <c r="BX17" s="690"/>
      <c r="BY17" s="690"/>
      <c r="BZ17" s="690"/>
      <c r="CA17" s="690"/>
      <c r="CB17" s="690"/>
      <c r="CC17" s="690"/>
      <c r="CD17" s="690"/>
      <c r="CE17" s="690"/>
      <c r="CF17" s="690"/>
      <c r="CG17" s="690"/>
      <c r="CH17" s="690"/>
      <c r="CI17" s="690"/>
      <c r="CJ17" s="690"/>
      <c r="CK17" s="690"/>
      <c r="CL17" s="691"/>
      <c r="CM17" s="695">
        <v>1744951</v>
      </c>
      <c r="CN17" s="696"/>
      <c r="CO17" s="696"/>
      <c r="CP17" s="696"/>
      <c r="CQ17" s="696"/>
      <c r="CR17" s="696"/>
      <c r="CS17" s="696"/>
      <c r="CT17" s="696"/>
      <c r="CU17" s="696"/>
      <c r="CV17" s="696"/>
      <c r="CW17" s="696"/>
      <c r="CX17" s="696"/>
      <c r="CY17" s="696"/>
      <c r="CZ17" s="696"/>
      <c r="DA17" s="697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</row>
    <row r="18" spans="1:252" s="50" customFormat="1" ht="23.25" customHeight="1" x14ac:dyDescent="0.2">
      <c r="A18" s="684"/>
      <c r="B18" s="685"/>
      <c r="C18" s="685"/>
      <c r="D18" s="685"/>
      <c r="E18" s="685"/>
      <c r="F18" s="686"/>
      <c r="G18" s="53"/>
      <c r="H18" s="701" t="s">
        <v>465</v>
      </c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  <c r="AO18" s="701"/>
      <c r="AP18" s="701"/>
      <c r="AQ18" s="701"/>
      <c r="AR18" s="701"/>
      <c r="AS18" s="701"/>
      <c r="AT18" s="701"/>
      <c r="AU18" s="701"/>
      <c r="AV18" s="701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2"/>
      <c r="BW18" s="692"/>
      <c r="BX18" s="693"/>
      <c r="BY18" s="693"/>
      <c r="BZ18" s="693"/>
      <c r="CA18" s="693"/>
      <c r="CB18" s="693"/>
      <c r="CC18" s="693"/>
      <c r="CD18" s="693"/>
      <c r="CE18" s="693"/>
      <c r="CF18" s="693"/>
      <c r="CG18" s="693"/>
      <c r="CH18" s="693"/>
      <c r="CI18" s="693"/>
      <c r="CJ18" s="693"/>
      <c r="CK18" s="693"/>
      <c r="CL18" s="694"/>
      <c r="CM18" s="698"/>
      <c r="CN18" s="699"/>
      <c r="CO18" s="699"/>
      <c r="CP18" s="699"/>
      <c r="CQ18" s="699"/>
      <c r="CR18" s="699"/>
      <c r="CS18" s="699"/>
      <c r="CT18" s="699"/>
      <c r="CU18" s="699"/>
      <c r="CV18" s="699"/>
      <c r="CW18" s="699"/>
      <c r="CX18" s="699"/>
      <c r="CY18" s="699"/>
      <c r="CZ18" s="699"/>
      <c r="DA18" s="700"/>
      <c r="ER18" s="670"/>
      <c r="ES18" s="670"/>
      <c r="ET18" s="670"/>
      <c r="EU18" s="670"/>
      <c r="EV18" s="670"/>
      <c r="EW18" s="670"/>
      <c r="EX18" s="670"/>
      <c r="EY18" s="670"/>
      <c r="EZ18" s="670"/>
      <c r="FA18" s="670"/>
      <c r="FB18" s="670"/>
      <c r="FC18" s="670"/>
      <c r="FD18" s="670"/>
      <c r="FE18" s="670"/>
      <c r="FF18" s="670"/>
      <c r="FG18" s="670"/>
      <c r="FH18" s="670"/>
      <c r="FI18" s="670"/>
      <c r="FJ18" s="670"/>
      <c r="FK18" s="670"/>
      <c r="FL18" s="670"/>
      <c r="FM18" s="670"/>
      <c r="FN18" s="670"/>
      <c r="FO18" s="670"/>
      <c r="FP18" s="670"/>
      <c r="FQ18" s="670"/>
      <c r="FR18" s="670"/>
      <c r="FS18" s="670"/>
      <c r="FT18" s="670"/>
      <c r="FU18" s="670"/>
      <c r="FV18" s="670"/>
      <c r="FW18" s="670"/>
      <c r="FX18" s="670"/>
      <c r="FY18" s="670"/>
      <c r="FZ18" s="670"/>
      <c r="GA18" s="670"/>
      <c r="GB18" s="670"/>
      <c r="GC18" s="670"/>
      <c r="GD18" s="670"/>
      <c r="GE18" s="670"/>
      <c r="GF18" s="670"/>
      <c r="GG18" s="670"/>
      <c r="GH18" s="670"/>
      <c r="GI18" s="670"/>
      <c r="GJ18" s="670"/>
      <c r="GK18" s="670"/>
      <c r="GL18" s="670"/>
      <c r="GM18" s="670"/>
      <c r="GN18" s="670"/>
      <c r="GO18" s="670"/>
      <c r="GP18" s="670"/>
      <c r="GQ18" s="670"/>
      <c r="GR18" s="670"/>
      <c r="GS18" s="670"/>
      <c r="GT18" s="670"/>
      <c r="GU18" s="670"/>
      <c r="GV18" s="670"/>
      <c r="GW18" s="670"/>
      <c r="GX18" s="670"/>
      <c r="GY18" s="670"/>
      <c r="GZ18" s="670"/>
      <c r="HA18" s="670"/>
      <c r="HB18" s="670"/>
      <c r="HC18" s="670"/>
      <c r="HD18" s="670"/>
      <c r="HE18" s="670"/>
      <c r="HF18" s="670"/>
      <c r="HG18" s="670"/>
      <c r="HH18" s="670"/>
      <c r="HI18" s="670"/>
      <c r="HJ18" s="670"/>
      <c r="HK18" s="670"/>
      <c r="HL18" s="670"/>
      <c r="HM18" s="670"/>
      <c r="HN18" s="670"/>
      <c r="HO18" s="670"/>
      <c r="HP18" s="670"/>
      <c r="HQ18" s="670"/>
      <c r="HR18" s="670"/>
      <c r="HS18" s="670"/>
      <c r="HT18" s="670"/>
      <c r="HU18" s="670"/>
      <c r="HV18" s="670"/>
      <c r="HW18" s="670"/>
      <c r="HX18" s="670"/>
      <c r="HY18" s="670"/>
      <c r="HZ18" s="670"/>
      <c r="IA18" s="670"/>
      <c r="IB18" s="670"/>
      <c r="IC18" s="670"/>
      <c r="ID18" s="670"/>
      <c r="IE18" s="670"/>
      <c r="IF18" s="670"/>
      <c r="IG18" s="670"/>
      <c r="IH18" s="670"/>
      <c r="II18" s="670"/>
      <c r="IJ18" s="670"/>
      <c r="IK18" s="670"/>
      <c r="IL18" s="670"/>
      <c r="IM18" s="670"/>
      <c r="IN18" s="670"/>
      <c r="IO18" s="670"/>
      <c r="IP18" s="670"/>
      <c r="IQ18" s="670"/>
      <c r="IR18" s="670"/>
    </row>
    <row r="19" spans="1:252" s="50" customFormat="1" ht="18.75" customHeight="1" x14ac:dyDescent="0.2">
      <c r="A19" s="646" t="s">
        <v>135</v>
      </c>
      <c r="B19" s="646"/>
      <c r="C19" s="646"/>
      <c r="D19" s="646"/>
      <c r="E19" s="646"/>
      <c r="F19" s="646"/>
      <c r="G19" s="51"/>
      <c r="H19" s="673" t="s">
        <v>136</v>
      </c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3"/>
      <c r="AH19" s="673"/>
      <c r="AI19" s="673"/>
      <c r="AJ19" s="673"/>
      <c r="AK19" s="673"/>
      <c r="AL19" s="673"/>
      <c r="AM19" s="673"/>
      <c r="AN19" s="673"/>
      <c r="AO19" s="673"/>
      <c r="AP19" s="673"/>
      <c r="AQ19" s="673"/>
      <c r="AR19" s="673"/>
      <c r="AS19" s="673"/>
      <c r="AT19" s="673"/>
      <c r="AU19" s="673"/>
      <c r="AV19" s="673"/>
      <c r="AW19" s="673"/>
      <c r="AX19" s="673"/>
      <c r="AY19" s="673"/>
      <c r="AZ19" s="673"/>
      <c r="BA19" s="673"/>
      <c r="BB19" s="673"/>
      <c r="BC19" s="673"/>
      <c r="BD19" s="673"/>
      <c r="BE19" s="673"/>
      <c r="BF19" s="673"/>
      <c r="BG19" s="673"/>
      <c r="BH19" s="673"/>
      <c r="BI19" s="673"/>
      <c r="BJ19" s="673"/>
      <c r="BK19" s="673"/>
      <c r="BL19" s="673"/>
      <c r="BM19" s="673"/>
      <c r="BN19" s="673"/>
      <c r="BO19" s="673"/>
      <c r="BP19" s="673"/>
      <c r="BQ19" s="673"/>
      <c r="BR19" s="673"/>
      <c r="BS19" s="673"/>
      <c r="BT19" s="673"/>
      <c r="BU19" s="673"/>
      <c r="BV19" s="674"/>
      <c r="BW19" s="645"/>
      <c r="BX19" s="645"/>
      <c r="BY19" s="645"/>
      <c r="BZ19" s="645"/>
      <c r="CA19" s="645"/>
      <c r="CB19" s="645"/>
      <c r="CC19" s="645"/>
      <c r="CD19" s="645"/>
      <c r="CE19" s="645"/>
      <c r="CF19" s="645"/>
      <c r="CG19" s="645"/>
      <c r="CH19" s="645"/>
      <c r="CI19" s="645"/>
      <c r="CJ19" s="645"/>
      <c r="CK19" s="645"/>
      <c r="CL19" s="645"/>
      <c r="CM19" s="675"/>
      <c r="CN19" s="675"/>
      <c r="CO19" s="675"/>
      <c r="CP19" s="675"/>
      <c r="CQ19" s="675"/>
      <c r="CR19" s="675"/>
      <c r="CS19" s="675"/>
      <c r="CT19" s="675"/>
      <c r="CU19" s="675"/>
      <c r="CV19" s="675"/>
      <c r="CW19" s="675"/>
      <c r="CX19" s="675"/>
      <c r="CY19" s="675"/>
      <c r="CZ19" s="675"/>
      <c r="DA19" s="675"/>
      <c r="ER19" s="678"/>
      <c r="ES19" s="678"/>
      <c r="ET19" s="678"/>
      <c r="EU19" s="678"/>
      <c r="EV19" s="678"/>
      <c r="EW19" s="678"/>
      <c r="EX19" s="678"/>
      <c r="EY19" s="678"/>
      <c r="EZ19" s="678"/>
      <c r="FA19" s="678"/>
      <c r="FB19" s="678"/>
      <c r="FC19" s="678"/>
      <c r="FD19" s="678"/>
      <c r="FE19" s="678"/>
      <c r="FF19" s="678"/>
      <c r="FG19" s="678"/>
      <c r="FH19" s="678"/>
      <c r="FI19" s="678"/>
      <c r="FJ19" s="678"/>
      <c r="FK19" s="678"/>
      <c r="FL19" s="678"/>
      <c r="FM19" s="678"/>
      <c r="FN19" s="678"/>
      <c r="FO19" s="678"/>
      <c r="FP19" s="678"/>
      <c r="FQ19" s="678"/>
      <c r="FR19" s="678"/>
      <c r="FS19" s="678"/>
      <c r="FT19" s="678"/>
      <c r="FU19" s="678"/>
      <c r="FV19" s="678"/>
      <c r="FW19" s="678"/>
      <c r="FX19" s="678"/>
      <c r="FY19" s="678"/>
      <c r="FZ19" s="678"/>
      <c r="GA19" s="678"/>
      <c r="GB19" s="678"/>
      <c r="GC19" s="678"/>
      <c r="GD19" s="678"/>
      <c r="GE19" s="678"/>
      <c r="GF19" s="678"/>
      <c r="GG19" s="678"/>
      <c r="GH19" s="678"/>
      <c r="GI19" s="678"/>
      <c r="GJ19" s="678"/>
      <c r="GK19" s="678"/>
      <c r="GL19" s="678"/>
      <c r="GM19" s="678"/>
      <c r="GN19" s="678"/>
      <c r="GO19" s="678"/>
      <c r="GP19" s="678"/>
      <c r="GQ19" s="678"/>
      <c r="GR19" s="678"/>
      <c r="GS19" s="678"/>
      <c r="GT19" s="678"/>
      <c r="GU19" s="678"/>
      <c r="GV19" s="678"/>
      <c r="GW19" s="678"/>
      <c r="GX19" s="678"/>
      <c r="GY19" s="678"/>
      <c r="GZ19" s="678"/>
      <c r="HA19" s="678"/>
      <c r="HB19" s="678"/>
      <c r="HC19" s="678"/>
      <c r="HD19" s="678"/>
      <c r="HE19" s="678"/>
      <c r="HF19" s="678"/>
      <c r="HG19" s="678"/>
      <c r="HH19" s="678"/>
      <c r="HI19" s="678"/>
      <c r="HJ19" s="678"/>
      <c r="HK19" s="678"/>
      <c r="HL19" s="678"/>
      <c r="HM19" s="678"/>
      <c r="HN19" s="678"/>
      <c r="HO19" s="678"/>
      <c r="HP19" s="678"/>
      <c r="HQ19" s="678"/>
      <c r="HR19" s="678"/>
      <c r="HS19" s="678"/>
      <c r="HT19" s="678"/>
      <c r="HU19" s="678"/>
      <c r="HV19" s="678"/>
      <c r="HW19" s="678"/>
      <c r="HX19" s="678"/>
      <c r="HY19" s="678"/>
      <c r="HZ19" s="678"/>
      <c r="IA19" s="678"/>
      <c r="IB19" s="678"/>
      <c r="IC19" s="678"/>
      <c r="ID19" s="678"/>
      <c r="IE19" s="678"/>
      <c r="IF19" s="678"/>
      <c r="IG19" s="678"/>
      <c r="IH19" s="678"/>
      <c r="II19" s="678"/>
      <c r="IJ19" s="678"/>
      <c r="IK19" s="678"/>
      <c r="IL19" s="678"/>
      <c r="IM19" s="678"/>
      <c r="IN19" s="678"/>
      <c r="IO19" s="678"/>
      <c r="IP19" s="678"/>
      <c r="IQ19" s="678"/>
      <c r="IR19" s="678"/>
    </row>
    <row r="20" spans="1:252" s="50" customFormat="1" ht="37.5" customHeight="1" x14ac:dyDescent="0.2">
      <c r="A20" s="646" t="s">
        <v>137</v>
      </c>
      <c r="B20" s="646"/>
      <c r="C20" s="646"/>
      <c r="D20" s="646"/>
      <c r="E20" s="646"/>
      <c r="F20" s="646"/>
      <c r="G20" s="51"/>
      <c r="H20" s="673" t="s">
        <v>138</v>
      </c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  <c r="AD20" s="673"/>
      <c r="AE20" s="673"/>
      <c r="AF20" s="673"/>
      <c r="AG20" s="673"/>
      <c r="AH20" s="673"/>
      <c r="AI20" s="673"/>
      <c r="AJ20" s="673"/>
      <c r="AK20" s="673"/>
      <c r="AL20" s="673"/>
      <c r="AM20" s="673"/>
      <c r="AN20" s="673"/>
      <c r="AO20" s="673"/>
      <c r="AP20" s="673"/>
      <c r="AQ20" s="673"/>
      <c r="AR20" s="673"/>
      <c r="AS20" s="673"/>
      <c r="AT20" s="673"/>
      <c r="AU20" s="673"/>
      <c r="AV20" s="673"/>
      <c r="AW20" s="673"/>
      <c r="AX20" s="673"/>
      <c r="AY20" s="673"/>
      <c r="AZ20" s="673"/>
      <c r="BA20" s="673"/>
      <c r="BB20" s="673"/>
      <c r="BC20" s="673"/>
      <c r="BD20" s="673"/>
      <c r="BE20" s="673"/>
      <c r="BF20" s="673"/>
      <c r="BG20" s="673"/>
      <c r="BH20" s="673"/>
      <c r="BI20" s="673"/>
      <c r="BJ20" s="673"/>
      <c r="BK20" s="673"/>
      <c r="BL20" s="673"/>
      <c r="BM20" s="673"/>
      <c r="BN20" s="673"/>
      <c r="BO20" s="673"/>
      <c r="BP20" s="673"/>
      <c r="BQ20" s="673"/>
      <c r="BR20" s="673"/>
      <c r="BS20" s="673"/>
      <c r="BT20" s="673"/>
      <c r="BU20" s="673"/>
      <c r="BV20" s="674"/>
      <c r="BW20" s="645"/>
      <c r="BX20" s="645"/>
      <c r="BY20" s="645"/>
      <c r="BZ20" s="645"/>
      <c r="CA20" s="645"/>
      <c r="CB20" s="645"/>
      <c r="CC20" s="645"/>
      <c r="CD20" s="645"/>
      <c r="CE20" s="645"/>
      <c r="CF20" s="645"/>
      <c r="CG20" s="645"/>
      <c r="CH20" s="645"/>
      <c r="CI20" s="645"/>
      <c r="CJ20" s="645"/>
      <c r="CK20" s="645"/>
      <c r="CL20" s="645"/>
      <c r="CM20" s="675"/>
      <c r="CN20" s="675"/>
      <c r="CO20" s="675"/>
      <c r="CP20" s="675"/>
      <c r="CQ20" s="675"/>
      <c r="CR20" s="675"/>
      <c r="CS20" s="675"/>
      <c r="CT20" s="675"/>
      <c r="CU20" s="675"/>
      <c r="CV20" s="675"/>
      <c r="CW20" s="675"/>
      <c r="CX20" s="675"/>
      <c r="CY20" s="675"/>
      <c r="CZ20" s="675"/>
      <c r="DA20" s="675"/>
      <c r="ER20" s="667"/>
      <c r="ES20" s="667"/>
      <c r="ET20" s="667"/>
      <c r="EU20" s="667"/>
      <c r="EV20" s="667"/>
      <c r="EW20" s="667"/>
      <c r="EX20" s="667"/>
      <c r="EY20" s="679"/>
      <c r="EZ20" s="679"/>
      <c r="FA20" s="679"/>
      <c r="FB20" s="679"/>
      <c r="FC20" s="679"/>
      <c r="FD20" s="679"/>
      <c r="FE20" s="679"/>
      <c r="FF20" s="679"/>
      <c r="FG20" s="679"/>
      <c r="FH20" s="679"/>
      <c r="FI20" s="679"/>
      <c r="FJ20" s="679"/>
      <c r="FK20" s="679"/>
      <c r="FL20" s="679"/>
      <c r="FM20" s="679"/>
      <c r="FN20" s="679"/>
      <c r="FO20" s="679"/>
      <c r="FP20" s="679"/>
      <c r="FQ20" s="679"/>
      <c r="FR20" s="679"/>
      <c r="FS20" s="679"/>
      <c r="FT20" s="679"/>
      <c r="FU20" s="679"/>
      <c r="FV20" s="679"/>
      <c r="FW20" s="679"/>
      <c r="FX20" s="679"/>
      <c r="FY20" s="679"/>
      <c r="FZ20" s="679"/>
      <c r="GA20" s="679"/>
      <c r="GB20" s="679"/>
      <c r="GC20" s="679"/>
      <c r="GD20" s="679"/>
      <c r="GE20" s="679"/>
      <c r="GF20" s="679"/>
      <c r="GG20" s="679"/>
      <c r="GH20" s="679"/>
      <c r="GI20" s="679"/>
      <c r="GJ20" s="679"/>
      <c r="GK20" s="679"/>
      <c r="GL20" s="679"/>
      <c r="GM20" s="679"/>
      <c r="GN20" s="679"/>
      <c r="GO20" s="679"/>
      <c r="GP20" s="679"/>
      <c r="GQ20" s="679"/>
      <c r="GR20" s="679"/>
      <c r="GS20" s="679"/>
      <c r="GT20" s="679"/>
      <c r="GU20" s="677"/>
      <c r="GV20" s="677"/>
      <c r="GW20" s="677"/>
      <c r="GX20" s="677"/>
      <c r="GY20" s="677"/>
      <c r="GZ20" s="677"/>
      <c r="HA20" s="677"/>
      <c r="HB20" s="677"/>
      <c r="HC20" s="677"/>
      <c r="HD20" s="677"/>
      <c r="HE20" s="677"/>
      <c r="HF20" s="677"/>
      <c r="HG20" s="677"/>
      <c r="HH20" s="677"/>
      <c r="HI20" s="677"/>
      <c r="HJ20" s="677"/>
      <c r="HK20" s="677"/>
      <c r="HL20" s="677"/>
      <c r="HM20" s="677"/>
      <c r="HN20" s="677"/>
      <c r="HO20" s="677"/>
      <c r="HP20" s="677"/>
      <c r="HQ20" s="677"/>
      <c r="HR20" s="677"/>
      <c r="HS20" s="677"/>
      <c r="HT20" s="677"/>
      <c r="HU20" s="677"/>
      <c r="HV20" s="677"/>
      <c r="HW20" s="677"/>
      <c r="HX20" s="677"/>
      <c r="HY20" s="677"/>
      <c r="HZ20" s="677"/>
      <c r="IA20" s="677"/>
      <c r="IB20" s="677"/>
      <c r="IC20" s="677"/>
      <c r="ID20" s="677"/>
      <c r="IE20" s="677"/>
      <c r="IF20" s="677"/>
      <c r="IG20" s="677"/>
      <c r="IH20" s="677"/>
      <c r="II20" s="677"/>
      <c r="IJ20" s="677"/>
      <c r="IK20" s="677"/>
      <c r="IL20" s="677"/>
      <c r="IM20" s="677"/>
      <c r="IN20" s="677"/>
      <c r="IO20" s="677"/>
      <c r="IP20" s="677"/>
      <c r="IQ20" s="677"/>
      <c r="IR20" s="677"/>
    </row>
    <row r="21" spans="1:252" s="50" customFormat="1" ht="41.25" customHeight="1" x14ac:dyDescent="0.2">
      <c r="A21" s="646" t="s">
        <v>139</v>
      </c>
      <c r="B21" s="646"/>
      <c r="C21" s="646"/>
      <c r="D21" s="646"/>
      <c r="E21" s="646"/>
      <c r="F21" s="646"/>
      <c r="G21" s="51"/>
      <c r="H21" s="643" t="s">
        <v>140</v>
      </c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3"/>
      <c r="AX21" s="643"/>
      <c r="AY21" s="643"/>
      <c r="AZ21" s="643"/>
      <c r="BA21" s="643"/>
      <c r="BB21" s="643"/>
      <c r="BC21" s="643"/>
      <c r="BD21" s="643"/>
      <c r="BE21" s="643"/>
      <c r="BF21" s="643"/>
      <c r="BG21" s="643"/>
      <c r="BH21" s="643"/>
      <c r="BI21" s="643"/>
      <c r="BJ21" s="643"/>
      <c r="BK21" s="643"/>
      <c r="BL21" s="643"/>
      <c r="BM21" s="643"/>
      <c r="BN21" s="643"/>
      <c r="BO21" s="643"/>
      <c r="BP21" s="643"/>
      <c r="BQ21" s="643"/>
      <c r="BR21" s="643"/>
      <c r="BS21" s="643"/>
      <c r="BT21" s="643"/>
      <c r="BU21" s="643"/>
      <c r="BV21" s="644"/>
      <c r="BW21" s="645" t="s">
        <v>128</v>
      </c>
      <c r="BX21" s="645"/>
      <c r="BY21" s="645"/>
      <c r="BZ21" s="645"/>
      <c r="CA21" s="645"/>
      <c r="CB21" s="645"/>
      <c r="CC21" s="645"/>
      <c r="CD21" s="645"/>
      <c r="CE21" s="645"/>
      <c r="CF21" s="645"/>
      <c r="CG21" s="645"/>
      <c r="CH21" s="645"/>
      <c r="CI21" s="645"/>
      <c r="CJ21" s="645"/>
      <c r="CK21" s="645"/>
      <c r="CL21" s="645"/>
      <c r="CM21" s="675"/>
      <c r="CN21" s="675"/>
      <c r="CO21" s="675"/>
      <c r="CP21" s="675"/>
      <c r="CQ21" s="675"/>
      <c r="CR21" s="675"/>
      <c r="CS21" s="675"/>
      <c r="CT21" s="675"/>
      <c r="CU21" s="675"/>
      <c r="CV21" s="675"/>
      <c r="CW21" s="675"/>
      <c r="CX21" s="675"/>
      <c r="CY21" s="675"/>
      <c r="CZ21" s="675"/>
      <c r="DA21" s="675"/>
      <c r="ER21" s="667"/>
      <c r="ES21" s="667"/>
      <c r="ET21" s="667"/>
      <c r="EU21" s="667"/>
      <c r="EV21" s="667"/>
      <c r="EW21" s="667"/>
      <c r="EX21" s="667"/>
      <c r="EY21" s="676"/>
      <c r="EZ21" s="676"/>
      <c r="FA21" s="676"/>
      <c r="FB21" s="676"/>
      <c r="FC21" s="676"/>
      <c r="FD21" s="676"/>
      <c r="FE21" s="676"/>
      <c r="FF21" s="676"/>
      <c r="FG21" s="676"/>
      <c r="FH21" s="676"/>
      <c r="FI21" s="676"/>
      <c r="FJ21" s="676"/>
      <c r="FK21" s="676"/>
      <c r="FL21" s="676"/>
      <c r="FM21" s="676"/>
      <c r="FN21" s="676"/>
      <c r="FO21" s="676"/>
      <c r="FP21" s="676"/>
      <c r="FQ21" s="676"/>
      <c r="FR21" s="676"/>
      <c r="FS21" s="676"/>
      <c r="FT21" s="676"/>
      <c r="FU21" s="676"/>
      <c r="FV21" s="676"/>
      <c r="FW21" s="676"/>
      <c r="FX21" s="676"/>
      <c r="FY21" s="676"/>
      <c r="FZ21" s="676"/>
      <c r="GA21" s="676"/>
      <c r="GB21" s="676"/>
      <c r="GC21" s="676"/>
      <c r="GD21" s="676"/>
      <c r="GE21" s="676"/>
      <c r="GF21" s="676"/>
      <c r="GG21" s="676"/>
      <c r="GH21" s="676"/>
      <c r="GI21" s="676"/>
      <c r="GJ21" s="676"/>
      <c r="GK21" s="676"/>
      <c r="GL21" s="676"/>
      <c r="GM21" s="676"/>
      <c r="GN21" s="676"/>
      <c r="GO21" s="676"/>
      <c r="GP21" s="676"/>
      <c r="GQ21" s="676"/>
      <c r="GR21" s="676"/>
      <c r="GS21" s="676"/>
      <c r="GT21" s="676"/>
      <c r="GU21" s="677"/>
      <c r="GV21" s="677"/>
      <c r="GW21" s="677"/>
      <c r="GX21" s="677"/>
      <c r="GY21" s="677"/>
      <c r="GZ21" s="677"/>
      <c r="HA21" s="677"/>
      <c r="HB21" s="677"/>
      <c r="HC21" s="677"/>
      <c r="HD21" s="677"/>
      <c r="HE21" s="677"/>
      <c r="HF21" s="677"/>
      <c r="HG21" s="677"/>
      <c r="HH21" s="677"/>
      <c r="HI21" s="677"/>
      <c r="HJ21" s="677"/>
      <c r="HK21" s="677"/>
      <c r="HL21" s="677"/>
      <c r="HM21" s="677"/>
      <c r="HN21" s="677"/>
      <c r="HO21" s="677"/>
      <c r="HP21" s="677"/>
      <c r="HQ21" s="677"/>
      <c r="HR21" s="677"/>
      <c r="HS21" s="677"/>
      <c r="HT21" s="677"/>
      <c r="HU21" s="677"/>
      <c r="HV21" s="677"/>
      <c r="HW21" s="677"/>
      <c r="HX21" s="677"/>
      <c r="HY21" s="677"/>
      <c r="HZ21" s="677"/>
      <c r="IA21" s="677"/>
      <c r="IB21" s="677"/>
      <c r="IC21" s="677"/>
      <c r="ID21" s="677"/>
      <c r="IE21" s="677"/>
      <c r="IF21" s="677"/>
      <c r="IG21" s="677"/>
      <c r="IH21" s="677"/>
      <c r="II21" s="677"/>
      <c r="IJ21" s="677"/>
      <c r="IK21" s="677"/>
      <c r="IL21" s="677"/>
      <c r="IM21" s="677"/>
      <c r="IN21" s="677"/>
      <c r="IO21" s="677"/>
      <c r="IP21" s="677"/>
      <c r="IQ21" s="677"/>
      <c r="IR21" s="677"/>
    </row>
    <row r="22" spans="1:252" s="50" customFormat="1" ht="12.75" x14ac:dyDescent="0.2">
      <c r="A22" s="681" t="s">
        <v>141</v>
      </c>
      <c r="B22" s="682"/>
      <c r="C22" s="682"/>
      <c r="D22" s="682"/>
      <c r="E22" s="682"/>
      <c r="F22" s="683"/>
      <c r="G22" s="52"/>
      <c r="H22" s="687" t="s">
        <v>7</v>
      </c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687"/>
      <c r="AA22" s="687"/>
      <c r="AB22" s="687"/>
      <c r="AC22" s="687"/>
      <c r="AD22" s="687"/>
      <c r="AE22" s="687"/>
      <c r="AF22" s="687"/>
      <c r="AG22" s="687"/>
      <c r="AH22" s="687"/>
      <c r="AI22" s="687"/>
      <c r="AJ22" s="687"/>
      <c r="AK22" s="687"/>
      <c r="AL22" s="687"/>
      <c r="AM22" s="687"/>
      <c r="AN22" s="687"/>
      <c r="AO22" s="687"/>
      <c r="AP22" s="687"/>
      <c r="AQ22" s="687"/>
      <c r="AR22" s="687"/>
      <c r="AS22" s="687"/>
      <c r="AT22" s="687"/>
      <c r="AU22" s="687"/>
      <c r="AV22" s="687"/>
      <c r="AW22" s="687"/>
      <c r="AX22" s="687"/>
      <c r="AY22" s="687"/>
      <c r="AZ22" s="687"/>
      <c r="BA22" s="687"/>
      <c r="BB22" s="687"/>
      <c r="BC22" s="687"/>
      <c r="BD22" s="687"/>
      <c r="BE22" s="687"/>
      <c r="BF22" s="687"/>
      <c r="BG22" s="687"/>
      <c r="BH22" s="687"/>
      <c r="BI22" s="687"/>
      <c r="BJ22" s="687"/>
      <c r="BK22" s="687"/>
      <c r="BL22" s="687"/>
      <c r="BM22" s="687"/>
      <c r="BN22" s="687"/>
      <c r="BO22" s="687"/>
      <c r="BP22" s="687"/>
      <c r="BQ22" s="687"/>
      <c r="BR22" s="687"/>
      <c r="BS22" s="687"/>
      <c r="BT22" s="687"/>
      <c r="BU22" s="687"/>
      <c r="BV22" s="688"/>
      <c r="BW22" s="689"/>
      <c r="BX22" s="690"/>
      <c r="BY22" s="690"/>
      <c r="BZ22" s="690"/>
      <c r="CA22" s="690"/>
      <c r="CB22" s="690"/>
      <c r="CC22" s="690"/>
      <c r="CD22" s="690"/>
      <c r="CE22" s="690"/>
      <c r="CF22" s="690"/>
      <c r="CG22" s="690"/>
      <c r="CH22" s="690"/>
      <c r="CI22" s="690"/>
      <c r="CJ22" s="690"/>
      <c r="CK22" s="690"/>
      <c r="CL22" s="691"/>
      <c r="CM22" s="695"/>
      <c r="CN22" s="696"/>
      <c r="CO22" s="696"/>
      <c r="CP22" s="696"/>
      <c r="CQ22" s="696"/>
      <c r="CR22" s="696"/>
      <c r="CS22" s="696"/>
      <c r="CT22" s="696"/>
      <c r="CU22" s="696"/>
      <c r="CV22" s="696"/>
      <c r="CW22" s="696"/>
      <c r="CX22" s="696"/>
      <c r="CY22" s="696"/>
      <c r="CZ22" s="696"/>
      <c r="DA22" s="697"/>
    </row>
    <row r="23" spans="1:252" s="50" customFormat="1" ht="42.75" customHeight="1" x14ac:dyDescent="0.2">
      <c r="A23" s="684"/>
      <c r="B23" s="685"/>
      <c r="C23" s="685"/>
      <c r="D23" s="685"/>
      <c r="E23" s="685"/>
      <c r="F23" s="686"/>
      <c r="G23" s="53"/>
      <c r="H23" s="701" t="s">
        <v>142</v>
      </c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  <c r="AO23" s="701"/>
      <c r="AP23" s="701"/>
      <c r="AQ23" s="701"/>
      <c r="AR23" s="701"/>
      <c r="AS23" s="701"/>
      <c r="AT23" s="701"/>
      <c r="AU23" s="701"/>
      <c r="AV23" s="701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2"/>
      <c r="BW23" s="692"/>
      <c r="BX23" s="693"/>
      <c r="BY23" s="693"/>
      <c r="BZ23" s="693"/>
      <c r="CA23" s="693"/>
      <c r="CB23" s="693"/>
      <c r="CC23" s="693"/>
      <c r="CD23" s="693"/>
      <c r="CE23" s="693"/>
      <c r="CF23" s="693"/>
      <c r="CG23" s="693"/>
      <c r="CH23" s="693"/>
      <c r="CI23" s="693"/>
      <c r="CJ23" s="693"/>
      <c r="CK23" s="693"/>
      <c r="CL23" s="694"/>
      <c r="CM23" s="698"/>
      <c r="CN23" s="699"/>
      <c r="CO23" s="699"/>
      <c r="CP23" s="699"/>
      <c r="CQ23" s="699"/>
      <c r="CR23" s="699"/>
      <c r="CS23" s="699"/>
      <c r="CT23" s="699"/>
      <c r="CU23" s="699"/>
      <c r="CV23" s="699"/>
      <c r="CW23" s="699"/>
      <c r="CX23" s="699"/>
      <c r="CY23" s="699"/>
      <c r="CZ23" s="699"/>
      <c r="DA23" s="700"/>
    </row>
    <row r="24" spans="1:252" s="50" customFormat="1" ht="51" customHeight="1" x14ac:dyDescent="0.2">
      <c r="A24" s="646" t="s">
        <v>143</v>
      </c>
      <c r="B24" s="646"/>
      <c r="C24" s="646"/>
      <c r="D24" s="646"/>
      <c r="E24" s="646"/>
      <c r="F24" s="646"/>
      <c r="G24" s="51"/>
      <c r="H24" s="673" t="s">
        <v>144</v>
      </c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  <c r="AD24" s="673"/>
      <c r="AE24" s="673"/>
      <c r="AF24" s="673"/>
      <c r="AG24" s="673"/>
      <c r="AH24" s="673"/>
      <c r="AI24" s="673"/>
      <c r="AJ24" s="673"/>
      <c r="AK24" s="673"/>
      <c r="AL24" s="673"/>
      <c r="AM24" s="673"/>
      <c r="AN24" s="673"/>
      <c r="AO24" s="673"/>
      <c r="AP24" s="673"/>
      <c r="AQ24" s="673"/>
      <c r="AR24" s="673"/>
      <c r="AS24" s="673"/>
      <c r="AT24" s="673"/>
      <c r="AU24" s="673"/>
      <c r="AV24" s="673"/>
      <c r="AW24" s="673"/>
      <c r="AX24" s="673"/>
      <c r="AY24" s="673"/>
      <c r="AZ24" s="673"/>
      <c r="BA24" s="673"/>
      <c r="BB24" s="673"/>
      <c r="BC24" s="673"/>
      <c r="BD24" s="673"/>
      <c r="BE24" s="673"/>
      <c r="BF24" s="673"/>
      <c r="BG24" s="673"/>
      <c r="BH24" s="673"/>
      <c r="BI24" s="673"/>
      <c r="BJ24" s="673"/>
      <c r="BK24" s="673"/>
      <c r="BL24" s="673"/>
      <c r="BM24" s="673"/>
      <c r="BN24" s="673"/>
      <c r="BO24" s="673"/>
      <c r="BP24" s="673"/>
      <c r="BQ24" s="673"/>
      <c r="BR24" s="673"/>
      <c r="BS24" s="673"/>
      <c r="BT24" s="673"/>
      <c r="BU24" s="673"/>
      <c r="BV24" s="674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75"/>
      <c r="CN24" s="675"/>
      <c r="CO24" s="675"/>
      <c r="CP24" s="675"/>
      <c r="CQ24" s="675"/>
      <c r="CR24" s="675"/>
      <c r="CS24" s="675"/>
      <c r="CT24" s="675"/>
      <c r="CU24" s="675"/>
      <c r="CV24" s="675"/>
      <c r="CW24" s="675"/>
      <c r="CX24" s="675"/>
      <c r="CY24" s="675"/>
      <c r="CZ24" s="675"/>
      <c r="DA24" s="675"/>
    </row>
    <row r="25" spans="1:252" s="50" customFormat="1" ht="38.25" customHeight="1" x14ac:dyDescent="0.2">
      <c r="A25" s="646" t="s">
        <v>145</v>
      </c>
      <c r="B25" s="646"/>
      <c r="C25" s="646"/>
      <c r="D25" s="646"/>
      <c r="E25" s="646"/>
      <c r="F25" s="646"/>
      <c r="G25" s="51"/>
      <c r="H25" s="673" t="s">
        <v>146</v>
      </c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  <c r="AD25" s="673"/>
      <c r="AE25" s="673"/>
      <c r="AF25" s="673"/>
      <c r="AG25" s="673"/>
      <c r="AH25" s="673"/>
      <c r="AI25" s="673"/>
      <c r="AJ25" s="673"/>
      <c r="AK25" s="673"/>
      <c r="AL25" s="673"/>
      <c r="AM25" s="673"/>
      <c r="AN25" s="673"/>
      <c r="AO25" s="673"/>
      <c r="AP25" s="673"/>
      <c r="AQ25" s="673"/>
      <c r="AR25" s="673"/>
      <c r="AS25" s="673"/>
      <c r="AT25" s="673"/>
      <c r="AU25" s="673"/>
      <c r="AV25" s="673"/>
      <c r="AW25" s="673"/>
      <c r="AX25" s="673"/>
      <c r="AY25" s="673"/>
      <c r="AZ25" s="673"/>
      <c r="BA25" s="673"/>
      <c r="BB25" s="673"/>
      <c r="BC25" s="673"/>
      <c r="BD25" s="673"/>
      <c r="BE25" s="673"/>
      <c r="BF25" s="673"/>
      <c r="BG25" s="673"/>
      <c r="BH25" s="673"/>
      <c r="BI25" s="673"/>
      <c r="BJ25" s="673"/>
      <c r="BK25" s="673"/>
      <c r="BL25" s="673"/>
      <c r="BM25" s="673"/>
      <c r="BN25" s="673"/>
      <c r="BO25" s="673"/>
      <c r="BP25" s="673"/>
      <c r="BQ25" s="673"/>
      <c r="BR25" s="673"/>
      <c r="BS25" s="673"/>
      <c r="BT25" s="673"/>
      <c r="BU25" s="673"/>
      <c r="BV25" s="674"/>
      <c r="BW25" s="645"/>
      <c r="BX25" s="645"/>
      <c r="BY25" s="645"/>
      <c r="BZ25" s="645"/>
      <c r="CA25" s="645"/>
      <c r="CB25" s="645"/>
      <c r="CC25" s="645"/>
      <c r="CD25" s="645"/>
      <c r="CE25" s="645"/>
      <c r="CF25" s="645"/>
      <c r="CG25" s="645"/>
      <c r="CH25" s="645"/>
      <c r="CI25" s="645"/>
      <c r="CJ25" s="645"/>
      <c r="CK25" s="645"/>
      <c r="CL25" s="645"/>
      <c r="CM25" s="675">
        <v>11633</v>
      </c>
      <c r="CN25" s="675"/>
      <c r="CO25" s="675"/>
      <c r="CP25" s="675"/>
      <c r="CQ25" s="675"/>
      <c r="CR25" s="675"/>
      <c r="CS25" s="675"/>
      <c r="CT25" s="675"/>
      <c r="CU25" s="675"/>
      <c r="CV25" s="675"/>
      <c r="CW25" s="675"/>
      <c r="CX25" s="675"/>
      <c r="CY25" s="675"/>
      <c r="CZ25" s="675"/>
      <c r="DA25" s="675"/>
    </row>
    <row r="26" spans="1:252" s="50" customFormat="1" ht="36.75" customHeight="1" x14ac:dyDescent="0.2">
      <c r="A26" s="646" t="s">
        <v>147</v>
      </c>
      <c r="B26" s="646"/>
      <c r="C26" s="646"/>
      <c r="D26" s="646"/>
      <c r="E26" s="646"/>
      <c r="F26" s="646"/>
      <c r="G26" s="51"/>
      <c r="H26" s="673" t="s">
        <v>148</v>
      </c>
      <c r="I26" s="673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  <c r="W26" s="673"/>
      <c r="X26" s="673"/>
      <c r="Y26" s="673"/>
      <c r="Z26" s="673"/>
      <c r="AA26" s="673"/>
      <c r="AB26" s="673"/>
      <c r="AC26" s="673"/>
      <c r="AD26" s="673"/>
      <c r="AE26" s="673"/>
      <c r="AF26" s="673"/>
      <c r="AG26" s="673"/>
      <c r="AH26" s="673"/>
      <c r="AI26" s="673"/>
      <c r="AJ26" s="673"/>
      <c r="AK26" s="673"/>
      <c r="AL26" s="673"/>
      <c r="AM26" s="673"/>
      <c r="AN26" s="673"/>
      <c r="AO26" s="673"/>
      <c r="AP26" s="673"/>
      <c r="AQ26" s="673"/>
      <c r="AR26" s="673"/>
      <c r="AS26" s="673"/>
      <c r="AT26" s="673"/>
      <c r="AU26" s="673"/>
      <c r="AV26" s="673"/>
      <c r="AW26" s="673"/>
      <c r="AX26" s="673"/>
      <c r="AY26" s="673"/>
      <c r="AZ26" s="673"/>
      <c r="BA26" s="673"/>
      <c r="BB26" s="673"/>
      <c r="BC26" s="673"/>
      <c r="BD26" s="673"/>
      <c r="BE26" s="673"/>
      <c r="BF26" s="673"/>
      <c r="BG26" s="673"/>
      <c r="BH26" s="673"/>
      <c r="BI26" s="673"/>
      <c r="BJ26" s="673"/>
      <c r="BK26" s="673"/>
      <c r="BL26" s="673"/>
      <c r="BM26" s="673"/>
      <c r="BN26" s="673"/>
      <c r="BO26" s="673"/>
      <c r="BP26" s="673"/>
      <c r="BQ26" s="673"/>
      <c r="BR26" s="673"/>
      <c r="BS26" s="673"/>
      <c r="BT26" s="673"/>
      <c r="BU26" s="673"/>
      <c r="BV26" s="674"/>
      <c r="BW26" s="645"/>
      <c r="BX26" s="645"/>
      <c r="BY26" s="645"/>
      <c r="BZ26" s="645"/>
      <c r="CA26" s="645"/>
      <c r="CB26" s="645"/>
      <c r="CC26" s="645"/>
      <c r="CD26" s="645"/>
      <c r="CE26" s="645"/>
      <c r="CF26" s="645"/>
      <c r="CG26" s="645"/>
      <c r="CH26" s="645"/>
      <c r="CI26" s="645"/>
      <c r="CJ26" s="645"/>
      <c r="CK26" s="645"/>
      <c r="CL26" s="645"/>
      <c r="CM26" s="675"/>
      <c r="CN26" s="675"/>
      <c r="CO26" s="675"/>
      <c r="CP26" s="675"/>
      <c r="CQ26" s="675"/>
      <c r="CR26" s="675"/>
      <c r="CS26" s="675"/>
      <c r="CT26" s="675"/>
      <c r="CU26" s="675"/>
      <c r="CV26" s="675"/>
      <c r="CW26" s="675"/>
      <c r="CX26" s="675"/>
      <c r="CY26" s="675"/>
      <c r="CZ26" s="675"/>
      <c r="DA26" s="675"/>
    </row>
    <row r="27" spans="1:252" s="50" customFormat="1" ht="30.75" customHeight="1" x14ac:dyDescent="0.2">
      <c r="A27" s="646" t="s">
        <v>149</v>
      </c>
      <c r="B27" s="646"/>
      <c r="C27" s="646"/>
      <c r="D27" s="646"/>
      <c r="E27" s="646"/>
      <c r="F27" s="646"/>
      <c r="G27" s="51"/>
      <c r="H27" s="673" t="s">
        <v>148</v>
      </c>
      <c r="I27" s="673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  <c r="AF27" s="673"/>
      <c r="AG27" s="673"/>
      <c r="AH27" s="673"/>
      <c r="AI27" s="673"/>
      <c r="AJ27" s="673"/>
      <c r="AK27" s="673"/>
      <c r="AL27" s="673"/>
      <c r="AM27" s="673"/>
      <c r="AN27" s="673"/>
      <c r="AO27" s="673"/>
      <c r="AP27" s="673"/>
      <c r="AQ27" s="673"/>
      <c r="AR27" s="673"/>
      <c r="AS27" s="673"/>
      <c r="AT27" s="673"/>
      <c r="AU27" s="673"/>
      <c r="AV27" s="673"/>
      <c r="AW27" s="673"/>
      <c r="AX27" s="673"/>
      <c r="AY27" s="673"/>
      <c r="AZ27" s="673"/>
      <c r="BA27" s="673"/>
      <c r="BB27" s="673"/>
      <c r="BC27" s="673"/>
      <c r="BD27" s="673"/>
      <c r="BE27" s="673"/>
      <c r="BF27" s="673"/>
      <c r="BG27" s="673"/>
      <c r="BH27" s="673"/>
      <c r="BI27" s="673"/>
      <c r="BJ27" s="673"/>
      <c r="BK27" s="673"/>
      <c r="BL27" s="673"/>
      <c r="BM27" s="673"/>
      <c r="BN27" s="673"/>
      <c r="BO27" s="673"/>
      <c r="BP27" s="673"/>
      <c r="BQ27" s="673"/>
      <c r="BR27" s="673"/>
      <c r="BS27" s="673"/>
      <c r="BT27" s="673"/>
      <c r="BU27" s="673"/>
      <c r="BV27" s="674"/>
      <c r="BW27" s="645"/>
      <c r="BX27" s="645"/>
      <c r="BY27" s="645"/>
      <c r="BZ27" s="645"/>
      <c r="CA27" s="645"/>
      <c r="CB27" s="645"/>
      <c r="CC27" s="645"/>
      <c r="CD27" s="645"/>
      <c r="CE27" s="645"/>
      <c r="CF27" s="645"/>
      <c r="CG27" s="645"/>
      <c r="CH27" s="645"/>
      <c r="CI27" s="645"/>
      <c r="CJ27" s="645"/>
      <c r="CK27" s="645"/>
      <c r="CL27" s="645"/>
      <c r="CM27" s="675"/>
      <c r="CN27" s="675"/>
      <c r="CO27" s="675"/>
      <c r="CP27" s="675"/>
      <c r="CQ27" s="675"/>
      <c r="CR27" s="675"/>
      <c r="CS27" s="675"/>
      <c r="CT27" s="675"/>
      <c r="CU27" s="675"/>
      <c r="CV27" s="675"/>
      <c r="CW27" s="675"/>
      <c r="CX27" s="675"/>
      <c r="CY27" s="675"/>
      <c r="CZ27" s="675"/>
      <c r="DA27" s="675"/>
    </row>
    <row r="28" spans="1:252" s="50" customFormat="1" ht="27.75" customHeight="1" x14ac:dyDescent="0.2">
      <c r="A28" s="646" t="s">
        <v>150</v>
      </c>
      <c r="B28" s="646"/>
      <c r="C28" s="646"/>
      <c r="D28" s="646"/>
      <c r="E28" s="646"/>
      <c r="F28" s="646"/>
      <c r="G28" s="51"/>
      <c r="H28" s="643" t="s">
        <v>151</v>
      </c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643"/>
      <c r="AQ28" s="643"/>
      <c r="AR28" s="643"/>
      <c r="AS28" s="643"/>
      <c r="AT28" s="643"/>
      <c r="AU28" s="643"/>
      <c r="AV28" s="643"/>
      <c r="AW28" s="643"/>
      <c r="AX28" s="643"/>
      <c r="AY28" s="643"/>
      <c r="AZ28" s="643"/>
      <c r="BA28" s="643"/>
      <c r="BB28" s="643"/>
      <c r="BC28" s="643"/>
      <c r="BD28" s="643"/>
      <c r="BE28" s="643"/>
      <c r="BF28" s="643"/>
      <c r="BG28" s="643"/>
      <c r="BH28" s="643"/>
      <c r="BI28" s="643"/>
      <c r="BJ28" s="643"/>
      <c r="BK28" s="643"/>
      <c r="BL28" s="643"/>
      <c r="BM28" s="643"/>
      <c r="BN28" s="643"/>
      <c r="BO28" s="643"/>
      <c r="BP28" s="643"/>
      <c r="BQ28" s="643"/>
      <c r="BR28" s="643"/>
      <c r="BS28" s="643"/>
      <c r="BT28" s="643"/>
      <c r="BU28" s="643"/>
      <c r="BV28" s="644"/>
      <c r="BW28" s="645"/>
      <c r="BX28" s="645"/>
      <c r="BY28" s="645"/>
      <c r="BZ28" s="645"/>
      <c r="CA28" s="645"/>
      <c r="CB28" s="645"/>
      <c r="CC28" s="645"/>
      <c r="CD28" s="645"/>
      <c r="CE28" s="645"/>
      <c r="CF28" s="645"/>
      <c r="CG28" s="645"/>
      <c r="CH28" s="645"/>
      <c r="CI28" s="645"/>
      <c r="CJ28" s="645"/>
      <c r="CK28" s="645"/>
      <c r="CL28" s="645"/>
      <c r="CM28" s="675"/>
      <c r="CN28" s="675"/>
      <c r="CO28" s="675"/>
      <c r="CP28" s="675"/>
      <c r="CQ28" s="675"/>
      <c r="CR28" s="675"/>
      <c r="CS28" s="675"/>
      <c r="CT28" s="675"/>
      <c r="CU28" s="675"/>
      <c r="CV28" s="675"/>
      <c r="CW28" s="675"/>
      <c r="CX28" s="675"/>
      <c r="CY28" s="675"/>
      <c r="CZ28" s="675"/>
      <c r="DA28" s="675"/>
    </row>
    <row r="29" spans="1:252" s="50" customFormat="1" ht="30.75" customHeight="1" x14ac:dyDescent="0.2">
      <c r="A29" s="646"/>
      <c r="B29" s="646"/>
      <c r="C29" s="646"/>
      <c r="D29" s="646"/>
      <c r="E29" s="646"/>
      <c r="F29" s="646"/>
      <c r="G29" s="703" t="s">
        <v>127</v>
      </c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8"/>
      <c r="Y29" s="658"/>
      <c r="Z29" s="658"/>
      <c r="AA29" s="658"/>
      <c r="AB29" s="658"/>
      <c r="AC29" s="658"/>
      <c r="AD29" s="658"/>
      <c r="AE29" s="658"/>
      <c r="AF29" s="658"/>
      <c r="AG29" s="658"/>
      <c r="AH29" s="658"/>
      <c r="AI29" s="658"/>
      <c r="AJ29" s="658"/>
      <c r="AK29" s="658"/>
      <c r="AL29" s="658"/>
      <c r="AM29" s="658"/>
      <c r="AN29" s="658"/>
      <c r="AO29" s="658"/>
      <c r="AP29" s="658"/>
      <c r="AQ29" s="658"/>
      <c r="AR29" s="658"/>
      <c r="AS29" s="658"/>
      <c r="AT29" s="658"/>
      <c r="AU29" s="658"/>
      <c r="AV29" s="658"/>
      <c r="AW29" s="658"/>
      <c r="AX29" s="658"/>
      <c r="AY29" s="658"/>
      <c r="AZ29" s="658"/>
      <c r="BA29" s="658"/>
      <c r="BB29" s="658"/>
      <c r="BC29" s="658"/>
      <c r="BD29" s="658"/>
      <c r="BE29" s="658"/>
      <c r="BF29" s="658"/>
      <c r="BG29" s="658"/>
      <c r="BH29" s="658"/>
      <c r="BI29" s="658"/>
      <c r="BJ29" s="658"/>
      <c r="BK29" s="658"/>
      <c r="BL29" s="658"/>
      <c r="BM29" s="658"/>
      <c r="BN29" s="658"/>
      <c r="BO29" s="658"/>
      <c r="BP29" s="658"/>
      <c r="BQ29" s="658"/>
      <c r="BR29" s="658"/>
      <c r="BS29" s="658"/>
      <c r="BT29" s="658"/>
      <c r="BU29" s="658"/>
      <c r="BV29" s="659"/>
      <c r="BW29" s="645" t="s">
        <v>128</v>
      </c>
      <c r="BX29" s="645"/>
      <c r="BY29" s="645"/>
      <c r="BZ29" s="645"/>
      <c r="CA29" s="645"/>
      <c r="CB29" s="645"/>
      <c r="CC29" s="645"/>
      <c r="CD29" s="645"/>
      <c r="CE29" s="645"/>
      <c r="CF29" s="645"/>
      <c r="CG29" s="645"/>
      <c r="CH29" s="645"/>
      <c r="CI29" s="645"/>
      <c r="CJ29" s="645"/>
      <c r="CK29" s="645"/>
      <c r="CL29" s="645"/>
      <c r="CM29" s="675">
        <f>CM16+CM21+CM25+CM28</f>
        <v>1756584</v>
      </c>
      <c r="CN29" s="675"/>
      <c r="CO29" s="675"/>
      <c r="CP29" s="675"/>
      <c r="CQ29" s="675"/>
      <c r="CR29" s="675"/>
      <c r="CS29" s="675"/>
      <c r="CT29" s="675"/>
      <c r="CU29" s="675"/>
      <c r="CV29" s="675"/>
      <c r="CW29" s="675"/>
      <c r="CX29" s="675"/>
      <c r="CY29" s="675"/>
      <c r="CZ29" s="675"/>
      <c r="DA29" s="675"/>
    </row>
    <row r="30" spans="1:252" ht="16.5" customHeight="1" x14ac:dyDescent="0.25"/>
    <row r="31" spans="1:252" s="54" customFormat="1" ht="52.5" customHeight="1" x14ac:dyDescent="0.2">
      <c r="A31" s="671" t="s">
        <v>152</v>
      </c>
      <c r="B31" s="672"/>
      <c r="C31" s="672"/>
      <c r="D31" s="672"/>
      <c r="E31" s="672"/>
      <c r="F31" s="672"/>
      <c r="G31" s="672"/>
      <c r="H31" s="672"/>
      <c r="I31" s="672"/>
      <c r="J31" s="672"/>
      <c r="K31" s="672"/>
      <c r="L31" s="672"/>
      <c r="M31" s="672"/>
      <c r="N31" s="672"/>
      <c r="O31" s="672"/>
      <c r="P31" s="672"/>
      <c r="Q31" s="672"/>
      <c r="R31" s="672"/>
      <c r="S31" s="672"/>
      <c r="T31" s="672"/>
      <c r="U31" s="672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2"/>
      <c r="AU31" s="672"/>
      <c r="AV31" s="672"/>
      <c r="AW31" s="672"/>
      <c r="AX31" s="672"/>
      <c r="AY31" s="672"/>
      <c r="AZ31" s="672"/>
      <c r="BA31" s="672"/>
      <c r="BB31" s="672"/>
      <c r="BC31" s="672"/>
      <c r="BD31" s="672"/>
      <c r="BE31" s="672"/>
      <c r="BF31" s="672"/>
      <c r="BG31" s="672"/>
      <c r="BH31" s="672"/>
      <c r="BI31" s="672"/>
      <c r="BJ31" s="672"/>
      <c r="BK31" s="672"/>
      <c r="BL31" s="672"/>
      <c r="BM31" s="672"/>
      <c r="BN31" s="672"/>
      <c r="BO31" s="672"/>
      <c r="BP31" s="672"/>
      <c r="BQ31" s="672"/>
      <c r="BR31" s="672"/>
      <c r="BS31" s="672"/>
      <c r="BT31" s="672"/>
      <c r="BU31" s="672"/>
      <c r="BV31" s="672"/>
      <c r="BW31" s="672"/>
      <c r="BX31" s="672"/>
      <c r="BY31" s="672"/>
      <c r="BZ31" s="672"/>
      <c r="CA31" s="672"/>
      <c r="CB31" s="672"/>
      <c r="CC31" s="672"/>
      <c r="CD31" s="672"/>
      <c r="CE31" s="672"/>
      <c r="CF31" s="672"/>
      <c r="CG31" s="672"/>
      <c r="CH31" s="672"/>
      <c r="CI31" s="672"/>
      <c r="CJ31" s="672"/>
      <c r="CK31" s="672"/>
      <c r="CL31" s="672"/>
      <c r="CM31" s="672"/>
      <c r="CN31" s="672"/>
      <c r="CO31" s="672"/>
      <c r="CP31" s="672"/>
      <c r="CQ31" s="672"/>
      <c r="CR31" s="672"/>
      <c r="CS31" s="672"/>
      <c r="CT31" s="672"/>
      <c r="CU31" s="672"/>
      <c r="CV31" s="672"/>
      <c r="CW31" s="672"/>
      <c r="CX31" s="672"/>
      <c r="CY31" s="672"/>
      <c r="CZ31" s="672"/>
      <c r="DA31" s="672"/>
    </row>
    <row r="32" spans="1:252" s="54" customFormat="1" ht="12" x14ac:dyDescent="0.2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</row>
    <row r="33" spans="1:105" s="54" customFormat="1" ht="14.25" x14ac:dyDescent="0.2">
      <c r="A33" s="650" t="s">
        <v>129</v>
      </c>
      <c r="B33" s="650"/>
      <c r="C33" s="650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0"/>
      <c r="Q33" s="650"/>
      <c r="R33" s="650"/>
      <c r="S33" s="650"/>
      <c r="T33" s="650"/>
      <c r="U33" s="650"/>
      <c r="V33" s="650"/>
      <c r="W33" s="650"/>
      <c r="X33" s="650"/>
      <c r="Y33" s="650"/>
      <c r="Z33" s="650"/>
      <c r="AA33" s="650"/>
      <c r="AB33" s="650"/>
      <c r="AC33" s="650"/>
      <c r="AD33" s="650"/>
      <c r="AE33" s="650"/>
      <c r="AF33" s="650"/>
      <c r="AG33" s="650"/>
      <c r="AH33" s="650"/>
      <c r="AI33" s="650"/>
      <c r="AJ33" s="650"/>
      <c r="AK33" s="650"/>
      <c r="AL33" s="650"/>
      <c r="AM33" s="650"/>
      <c r="AN33" s="650"/>
      <c r="AO33" s="650"/>
      <c r="AP33" s="650"/>
      <c r="AQ33" s="650"/>
      <c r="AR33" s="650"/>
      <c r="AS33" s="650"/>
      <c r="AT33" s="650"/>
      <c r="AU33" s="650"/>
      <c r="AV33" s="650"/>
      <c r="AW33" s="650"/>
      <c r="AX33" s="650"/>
      <c r="AY33" s="650"/>
      <c r="AZ33" s="650"/>
      <c r="BA33" s="650"/>
      <c r="BB33" s="650"/>
      <c r="BC33" s="650"/>
      <c r="BD33" s="650"/>
      <c r="BE33" s="650"/>
      <c r="BF33" s="650"/>
      <c r="BG33" s="650"/>
      <c r="BH33" s="650"/>
      <c r="BI33" s="650"/>
      <c r="BJ33" s="650"/>
      <c r="BK33" s="650"/>
      <c r="BL33" s="650"/>
      <c r="BM33" s="650"/>
      <c r="BN33" s="650"/>
      <c r="BO33" s="650"/>
      <c r="BP33" s="650"/>
      <c r="BQ33" s="650"/>
      <c r="BR33" s="650"/>
      <c r="BS33" s="650"/>
      <c r="BT33" s="650"/>
      <c r="BU33" s="650"/>
      <c r="BV33" s="650"/>
      <c r="BW33" s="650"/>
      <c r="BX33" s="650"/>
      <c r="BY33" s="650"/>
      <c r="BZ33" s="650"/>
      <c r="CA33" s="650"/>
      <c r="CB33" s="650"/>
      <c r="CC33" s="650"/>
      <c r="CD33" s="650"/>
      <c r="CE33" s="650"/>
      <c r="CF33" s="650"/>
      <c r="CG33" s="650"/>
      <c r="CH33" s="650"/>
      <c r="CI33" s="650"/>
      <c r="CJ33" s="650"/>
      <c r="CK33" s="650"/>
      <c r="CL33" s="650"/>
      <c r="CM33" s="650"/>
      <c r="CN33" s="650"/>
      <c r="CO33" s="650"/>
      <c r="CP33" s="650"/>
      <c r="CQ33" s="650"/>
      <c r="CR33" s="650"/>
      <c r="CS33" s="650"/>
      <c r="CT33" s="650"/>
      <c r="CU33" s="650"/>
      <c r="CV33" s="650"/>
      <c r="CW33" s="650"/>
      <c r="CX33" s="650"/>
      <c r="CY33" s="650"/>
      <c r="CZ33" s="650"/>
      <c r="DA33" s="650"/>
    </row>
    <row r="34" spans="1:105" s="54" customFormat="1" x14ac:dyDescent="0.25">
      <c r="A34" s="49"/>
      <c r="B34" s="680" t="s">
        <v>308</v>
      </c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80"/>
      <c r="AE34" s="680"/>
      <c r="AF34" s="680"/>
      <c r="AG34" s="680"/>
      <c r="AH34" s="680"/>
      <c r="AI34" s="680"/>
      <c r="AJ34" s="680"/>
      <c r="AK34" s="680"/>
      <c r="AL34" s="680"/>
      <c r="AM34" s="680"/>
      <c r="AN34" s="680"/>
      <c r="AO34" s="680"/>
      <c r="AP34" s="680"/>
      <c r="AQ34" s="680"/>
      <c r="AR34" s="680"/>
      <c r="AS34" s="680"/>
      <c r="AT34" s="680"/>
      <c r="AU34" s="680"/>
      <c r="AV34" s="680"/>
      <c r="AW34" s="680"/>
      <c r="AX34" s="680"/>
      <c r="AY34" s="680"/>
      <c r="AZ34" s="680"/>
      <c r="BA34" s="680"/>
      <c r="BB34" s="680"/>
      <c r="BC34" s="680"/>
      <c r="BD34" s="680"/>
      <c r="BE34" s="680"/>
      <c r="BF34" s="680"/>
      <c r="BG34" s="680"/>
      <c r="BH34" s="680"/>
      <c r="BI34" s="680"/>
      <c r="BJ34" s="680"/>
      <c r="BK34" s="680"/>
      <c r="BL34" s="680"/>
      <c r="BM34" s="680"/>
      <c r="BN34" s="680"/>
      <c r="BO34" s="680"/>
      <c r="BP34" s="680"/>
      <c r="BQ34" s="680"/>
      <c r="BR34" s="680"/>
      <c r="BS34" s="680"/>
      <c r="BT34" s="680"/>
      <c r="BU34" s="680"/>
      <c r="BV34" s="680"/>
      <c r="BW34" s="680"/>
      <c r="BX34" s="680"/>
      <c r="BY34" s="680"/>
      <c r="BZ34" s="680"/>
      <c r="CA34" s="680"/>
      <c r="CB34" s="680"/>
      <c r="CC34" s="680"/>
      <c r="CD34" s="680"/>
      <c r="CE34" s="680"/>
      <c r="CF34" s="680"/>
      <c r="CG34" s="680"/>
      <c r="CH34" s="680"/>
      <c r="CI34" s="680"/>
      <c r="CJ34" s="680"/>
      <c r="CK34" s="680"/>
      <c r="CL34" s="680"/>
      <c r="CM34" s="680"/>
      <c r="CN34" s="680"/>
      <c r="CO34" s="680"/>
      <c r="CP34" s="680"/>
      <c r="CQ34" s="680"/>
      <c r="CR34" s="680"/>
      <c r="CS34" s="680"/>
      <c r="CT34" s="680"/>
      <c r="CU34" s="680"/>
      <c r="CV34" s="680"/>
      <c r="CW34" s="680"/>
      <c r="CX34" s="680"/>
      <c r="CY34" s="680"/>
      <c r="CZ34" s="680"/>
      <c r="DA34" s="680"/>
    </row>
    <row r="35" spans="1:105" s="54" customFormat="1" ht="12.75" x14ac:dyDescent="0.2">
      <c r="A35" s="651" t="s">
        <v>125</v>
      </c>
      <c r="B35" s="652"/>
      <c r="C35" s="652"/>
      <c r="D35" s="652"/>
      <c r="E35" s="652"/>
      <c r="F35" s="653"/>
      <c r="G35" s="651" t="s">
        <v>130</v>
      </c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2"/>
      <c r="AP35" s="652"/>
      <c r="AQ35" s="652"/>
      <c r="AR35" s="652"/>
      <c r="AS35" s="652"/>
      <c r="AT35" s="652"/>
      <c r="AU35" s="652"/>
      <c r="AV35" s="652"/>
      <c r="AW35" s="652"/>
      <c r="AX35" s="652"/>
      <c r="AY35" s="652"/>
      <c r="AZ35" s="652"/>
      <c r="BA35" s="652"/>
      <c r="BB35" s="652"/>
      <c r="BC35" s="652"/>
      <c r="BD35" s="652"/>
      <c r="BE35" s="652"/>
      <c r="BF35" s="652"/>
      <c r="BG35" s="652"/>
      <c r="BH35" s="652"/>
      <c r="BI35" s="652"/>
      <c r="BJ35" s="652"/>
      <c r="BK35" s="652"/>
      <c r="BL35" s="652"/>
      <c r="BM35" s="652"/>
      <c r="BN35" s="652"/>
      <c r="BO35" s="652"/>
      <c r="BP35" s="652"/>
      <c r="BQ35" s="652"/>
      <c r="BR35" s="652"/>
      <c r="BS35" s="652"/>
      <c r="BT35" s="652"/>
      <c r="BU35" s="652"/>
      <c r="BV35" s="653"/>
      <c r="BW35" s="651" t="s">
        <v>131</v>
      </c>
      <c r="BX35" s="652"/>
      <c r="BY35" s="652"/>
      <c r="BZ35" s="652"/>
      <c r="CA35" s="652"/>
      <c r="CB35" s="652"/>
      <c r="CC35" s="652"/>
      <c r="CD35" s="652"/>
      <c r="CE35" s="652"/>
      <c r="CF35" s="652"/>
      <c r="CG35" s="652"/>
      <c r="CH35" s="652"/>
      <c r="CI35" s="652"/>
      <c r="CJ35" s="652"/>
      <c r="CK35" s="652"/>
      <c r="CL35" s="653"/>
      <c r="CM35" s="651" t="s">
        <v>132</v>
      </c>
      <c r="CN35" s="652"/>
      <c r="CO35" s="652"/>
      <c r="CP35" s="652"/>
      <c r="CQ35" s="652"/>
      <c r="CR35" s="652"/>
      <c r="CS35" s="652"/>
      <c r="CT35" s="652"/>
      <c r="CU35" s="652"/>
      <c r="CV35" s="652"/>
      <c r="CW35" s="652"/>
      <c r="CX35" s="652"/>
      <c r="CY35" s="652"/>
      <c r="CZ35" s="652"/>
      <c r="DA35" s="653"/>
    </row>
    <row r="36" spans="1:105" s="54" customFormat="1" ht="12.75" x14ac:dyDescent="0.2">
      <c r="A36" s="660">
        <v>1</v>
      </c>
      <c r="B36" s="660"/>
      <c r="C36" s="660"/>
      <c r="D36" s="660"/>
      <c r="E36" s="660"/>
      <c r="F36" s="660"/>
      <c r="G36" s="660">
        <v>2</v>
      </c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  <c r="BD36" s="660"/>
      <c r="BE36" s="660"/>
      <c r="BF36" s="660"/>
      <c r="BG36" s="660"/>
      <c r="BH36" s="660"/>
      <c r="BI36" s="660"/>
      <c r="BJ36" s="660"/>
      <c r="BK36" s="660"/>
      <c r="BL36" s="660"/>
      <c r="BM36" s="660"/>
      <c r="BN36" s="660"/>
      <c r="BO36" s="660"/>
      <c r="BP36" s="660"/>
      <c r="BQ36" s="660"/>
      <c r="BR36" s="660"/>
      <c r="BS36" s="660"/>
      <c r="BT36" s="660"/>
      <c r="BU36" s="660"/>
      <c r="BV36" s="660"/>
      <c r="BW36" s="660">
        <v>3</v>
      </c>
      <c r="BX36" s="660"/>
      <c r="BY36" s="660"/>
      <c r="BZ36" s="660"/>
      <c r="CA36" s="660"/>
      <c r="CB36" s="660"/>
      <c r="CC36" s="660"/>
      <c r="CD36" s="660"/>
      <c r="CE36" s="660"/>
      <c r="CF36" s="660"/>
      <c r="CG36" s="660"/>
      <c r="CH36" s="660"/>
      <c r="CI36" s="660"/>
      <c r="CJ36" s="660"/>
      <c r="CK36" s="660"/>
      <c r="CL36" s="660"/>
      <c r="CM36" s="660">
        <v>4</v>
      </c>
      <c r="CN36" s="660"/>
      <c r="CO36" s="660"/>
      <c r="CP36" s="660"/>
      <c r="CQ36" s="660"/>
      <c r="CR36" s="660"/>
      <c r="CS36" s="660"/>
      <c r="CT36" s="660"/>
      <c r="CU36" s="660"/>
      <c r="CV36" s="660"/>
      <c r="CW36" s="660"/>
      <c r="CX36" s="660"/>
      <c r="CY36" s="660"/>
      <c r="CZ36" s="660"/>
      <c r="DA36" s="660"/>
    </row>
    <row r="37" spans="1:105" s="54" customFormat="1" ht="30.75" customHeight="1" x14ac:dyDescent="0.2">
      <c r="A37" s="646" t="s">
        <v>133</v>
      </c>
      <c r="B37" s="646"/>
      <c r="C37" s="646"/>
      <c r="D37" s="646"/>
      <c r="E37" s="646"/>
      <c r="F37" s="646"/>
      <c r="G37" s="201"/>
      <c r="H37" s="643" t="s">
        <v>464</v>
      </c>
      <c r="I37" s="643"/>
      <c r="J37" s="643"/>
      <c r="K37" s="643"/>
      <c r="L37" s="643"/>
      <c r="M37" s="643"/>
      <c r="N37" s="643"/>
      <c r="O37" s="643"/>
      <c r="P37" s="643"/>
      <c r="Q37" s="643"/>
      <c r="R37" s="643"/>
      <c r="S37" s="643"/>
      <c r="T37" s="643"/>
      <c r="U37" s="643"/>
      <c r="V37" s="643"/>
      <c r="W37" s="643"/>
      <c r="X37" s="643"/>
      <c r="Y37" s="643"/>
      <c r="Z37" s="643"/>
      <c r="AA37" s="643"/>
      <c r="AB37" s="643"/>
      <c r="AC37" s="643"/>
      <c r="AD37" s="643"/>
      <c r="AE37" s="643"/>
      <c r="AF37" s="643"/>
      <c r="AG37" s="643"/>
      <c r="AH37" s="643"/>
      <c r="AI37" s="643"/>
      <c r="AJ37" s="643"/>
      <c r="AK37" s="643"/>
      <c r="AL37" s="643"/>
      <c r="AM37" s="643"/>
      <c r="AN37" s="643"/>
      <c r="AO37" s="643"/>
      <c r="AP37" s="643"/>
      <c r="AQ37" s="643"/>
      <c r="AR37" s="643"/>
      <c r="AS37" s="643"/>
      <c r="AT37" s="643"/>
      <c r="AU37" s="643"/>
      <c r="AV37" s="643"/>
      <c r="AW37" s="643"/>
      <c r="AX37" s="643"/>
      <c r="AY37" s="643"/>
      <c r="AZ37" s="643"/>
      <c r="BA37" s="643"/>
      <c r="BB37" s="643"/>
      <c r="BC37" s="643"/>
      <c r="BD37" s="643"/>
      <c r="BE37" s="643"/>
      <c r="BF37" s="643"/>
      <c r="BG37" s="643"/>
      <c r="BH37" s="643"/>
      <c r="BI37" s="643"/>
      <c r="BJ37" s="643"/>
      <c r="BK37" s="643"/>
      <c r="BL37" s="643"/>
      <c r="BM37" s="643"/>
      <c r="BN37" s="643"/>
      <c r="BO37" s="643"/>
      <c r="BP37" s="643"/>
      <c r="BQ37" s="643"/>
      <c r="BR37" s="643"/>
      <c r="BS37" s="643"/>
      <c r="BT37" s="643"/>
      <c r="BU37" s="643"/>
      <c r="BV37" s="644"/>
      <c r="BW37" s="645" t="s">
        <v>128</v>
      </c>
      <c r="BX37" s="645"/>
      <c r="BY37" s="645"/>
      <c r="BZ37" s="645"/>
      <c r="CA37" s="645"/>
      <c r="CB37" s="645"/>
      <c r="CC37" s="645"/>
      <c r="CD37" s="645"/>
      <c r="CE37" s="645"/>
      <c r="CF37" s="645"/>
      <c r="CG37" s="645"/>
      <c r="CH37" s="645"/>
      <c r="CI37" s="645"/>
      <c r="CJ37" s="645"/>
      <c r="CK37" s="645"/>
      <c r="CL37" s="645"/>
      <c r="CM37" s="675">
        <f>CM38</f>
        <v>12159032.199999999</v>
      </c>
      <c r="CN37" s="675"/>
      <c r="CO37" s="675"/>
      <c r="CP37" s="675"/>
      <c r="CQ37" s="675"/>
      <c r="CR37" s="675"/>
      <c r="CS37" s="675"/>
      <c r="CT37" s="675"/>
      <c r="CU37" s="675"/>
      <c r="CV37" s="675"/>
      <c r="CW37" s="675"/>
      <c r="CX37" s="675"/>
      <c r="CY37" s="675"/>
      <c r="CZ37" s="675"/>
      <c r="DA37" s="675"/>
    </row>
    <row r="38" spans="1:105" s="54" customFormat="1" ht="30" customHeight="1" x14ac:dyDescent="0.2">
      <c r="A38" s="681" t="s">
        <v>134</v>
      </c>
      <c r="B38" s="682"/>
      <c r="C38" s="682"/>
      <c r="D38" s="682"/>
      <c r="E38" s="682"/>
      <c r="F38" s="683"/>
      <c r="G38" s="52"/>
      <c r="H38" s="687" t="s">
        <v>7</v>
      </c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687"/>
      <c r="Z38" s="687"/>
      <c r="AA38" s="687"/>
      <c r="AB38" s="687"/>
      <c r="AC38" s="687"/>
      <c r="AD38" s="687"/>
      <c r="AE38" s="687"/>
      <c r="AF38" s="687"/>
      <c r="AG38" s="687"/>
      <c r="AH38" s="687"/>
      <c r="AI38" s="687"/>
      <c r="AJ38" s="687"/>
      <c r="AK38" s="687"/>
      <c r="AL38" s="687"/>
      <c r="AM38" s="687"/>
      <c r="AN38" s="687"/>
      <c r="AO38" s="687"/>
      <c r="AP38" s="687"/>
      <c r="AQ38" s="687"/>
      <c r="AR38" s="687"/>
      <c r="AS38" s="687"/>
      <c r="AT38" s="687"/>
      <c r="AU38" s="687"/>
      <c r="AV38" s="687"/>
      <c r="AW38" s="687"/>
      <c r="AX38" s="687"/>
      <c r="AY38" s="687"/>
      <c r="AZ38" s="687"/>
      <c r="BA38" s="687"/>
      <c r="BB38" s="687"/>
      <c r="BC38" s="687"/>
      <c r="BD38" s="687"/>
      <c r="BE38" s="687"/>
      <c r="BF38" s="687"/>
      <c r="BG38" s="687"/>
      <c r="BH38" s="687"/>
      <c r="BI38" s="687"/>
      <c r="BJ38" s="687"/>
      <c r="BK38" s="687"/>
      <c r="BL38" s="687"/>
      <c r="BM38" s="687"/>
      <c r="BN38" s="687"/>
      <c r="BO38" s="687"/>
      <c r="BP38" s="687"/>
      <c r="BQ38" s="687"/>
      <c r="BR38" s="687"/>
      <c r="BS38" s="687"/>
      <c r="BT38" s="687"/>
      <c r="BU38" s="687"/>
      <c r="BV38" s="688"/>
      <c r="BW38" s="689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1"/>
      <c r="CM38" s="695">
        <v>12159032.199999999</v>
      </c>
      <c r="CN38" s="696"/>
      <c r="CO38" s="696"/>
      <c r="CP38" s="696"/>
      <c r="CQ38" s="696"/>
      <c r="CR38" s="696"/>
      <c r="CS38" s="696"/>
      <c r="CT38" s="696"/>
      <c r="CU38" s="696"/>
      <c r="CV38" s="696"/>
      <c r="CW38" s="696"/>
      <c r="CX38" s="696"/>
      <c r="CY38" s="696"/>
      <c r="CZ38" s="696"/>
      <c r="DA38" s="697"/>
    </row>
    <row r="39" spans="1:105" s="54" customFormat="1" ht="29.25" customHeight="1" x14ac:dyDescent="0.2">
      <c r="A39" s="684"/>
      <c r="B39" s="685"/>
      <c r="C39" s="685"/>
      <c r="D39" s="685"/>
      <c r="E39" s="685"/>
      <c r="F39" s="686"/>
      <c r="G39" s="53"/>
      <c r="H39" s="701" t="s">
        <v>463</v>
      </c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  <c r="AO39" s="701"/>
      <c r="AP39" s="701"/>
      <c r="AQ39" s="701"/>
      <c r="AR39" s="701"/>
      <c r="AS39" s="701"/>
      <c r="AT39" s="701"/>
      <c r="AU39" s="701"/>
      <c r="AV39" s="701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2"/>
      <c r="BW39" s="692"/>
      <c r="BX39" s="693"/>
      <c r="BY39" s="693"/>
      <c r="BZ39" s="693"/>
      <c r="CA39" s="693"/>
      <c r="CB39" s="693"/>
      <c r="CC39" s="693"/>
      <c r="CD39" s="693"/>
      <c r="CE39" s="693"/>
      <c r="CF39" s="693"/>
      <c r="CG39" s="693"/>
      <c r="CH39" s="693"/>
      <c r="CI39" s="693"/>
      <c r="CJ39" s="693"/>
      <c r="CK39" s="693"/>
      <c r="CL39" s="694"/>
      <c r="CM39" s="698"/>
      <c r="CN39" s="699"/>
      <c r="CO39" s="699"/>
      <c r="CP39" s="699"/>
      <c r="CQ39" s="699"/>
      <c r="CR39" s="699"/>
      <c r="CS39" s="699"/>
      <c r="CT39" s="699"/>
      <c r="CU39" s="699"/>
      <c r="CV39" s="699"/>
      <c r="CW39" s="699"/>
      <c r="CX39" s="699"/>
      <c r="CY39" s="699"/>
      <c r="CZ39" s="699"/>
      <c r="DA39" s="700"/>
    </row>
    <row r="40" spans="1:105" s="54" customFormat="1" ht="20.25" customHeight="1" x14ac:dyDescent="0.2">
      <c r="A40" s="646" t="s">
        <v>135</v>
      </c>
      <c r="B40" s="646"/>
      <c r="C40" s="646"/>
      <c r="D40" s="646"/>
      <c r="E40" s="646"/>
      <c r="F40" s="646"/>
      <c r="G40" s="201"/>
      <c r="H40" s="673" t="s">
        <v>136</v>
      </c>
      <c r="I40" s="673"/>
      <c r="J40" s="673"/>
      <c r="K40" s="673"/>
      <c r="L40" s="673"/>
      <c r="M40" s="673"/>
      <c r="N40" s="673"/>
      <c r="O40" s="673"/>
      <c r="P40" s="673"/>
      <c r="Q40" s="673"/>
      <c r="R40" s="673"/>
      <c r="S40" s="673"/>
      <c r="T40" s="673"/>
      <c r="U40" s="673"/>
      <c r="V40" s="673"/>
      <c r="W40" s="673"/>
      <c r="X40" s="673"/>
      <c r="Y40" s="673"/>
      <c r="Z40" s="673"/>
      <c r="AA40" s="673"/>
      <c r="AB40" s="673"/>
      <c r="AC40" s="673"/>
      <c r="AD40" s="673"/>
      <c r="AE40" s="673"/>
      <c r="AF40" s="673"/>
      <c r="AG40" s="673"/>
      <c r="AH40" s="673"/>
      <c r="AI40" s="673"/>
      <c r="AJ40" s="673"/>
      <c r="AK40" s="673"/>
      <c r="AL40" s="673"/>
      <c r="AM40" s="673"/>
      <c r="AN40" s="673"/>
      <c r="AO40" s="673"/>
      <c r="AP40" s="673"/>
      <c r="AQ40" s="673"/>
      <c r="AR40" s="673"/>
      <c r="AS40" s="673"/>
      <c r="AT40" s="673"/>
      <c r="AU40" s="673"/>
      <c r="AV40" s="673"/>
      <c r="AW40" s="673"/>
      <c r="AX40" s="673"/>
      <c r="AY40" s="673"/>
      <c r="AZ40" s="673"/>
      <c r="BA40" s="673"/>
      <c r="BB40" s="673"/>
      <c r="BC40" s="673"/>
      <c r="BD40" s="673"/>
      <c r="BE40" s="673"/>
      <c r="BF40" s="673"/>
      <c r="BG40" s="673"/>
      <c r="BH40" s="673"/>
      <c r="BI40" s="673"/>
      <c r="BJ40" s="673"/>
      <c r="BK40" s="673"/>
      <c r="BL40" s="673"/>
      <c r="BM40" s="673"/>
      <c r="BN40" s="673"/>
      <c r="BO40" s="673"/>
      <c r="BP40" s="673"/>
      <c r="BQ40" s="673"/>
      <c r="BR40" s="673"/>
      <c r="BS40" s="673"/>
      <c r="BT40" s="673"/>
      <c r="BU40" s="673"/>
      <c r="BV40" s="674"/>
      <c r="BW40" s="645"/>
      <c r="BX40" s="645"/>
      <c r="BY40" s="645"/>
      <c r="BZ40" s="645"/>
      <c r="CA40" s="645"/>
      <c r="CB40" s="645"/>
      <c r="CC40" s="645"/>
      <c r="CD40" s="645"/>
      <c r="CE40" s="645"/>
      <c r="CF40" s="645"/>
      <c r="CG40" s="645"/>
      <c r="CH40" s="645"/>
      <c r="CI40" s="645"/>
      <c r="CJ40" s="645"/>
      <c r="CK40" s="645"/>
      <c r="CL40" s="645"/>
      <c r="CM40" s="675"/>
      <c r="CN40" s="675"/>
      <c r="CO40" s="675"/>
      <c r="CP40" s="675"/>
      <c r="CQ40" s="675"/>
      <c r="CR40" s="675"/>
      <c r="CS40" s="675"/>
      <c r="CT40" s="675"/>
      <c r="CU40" s="675"/>
      <c r="CV40" s="675"/>
      <c r="CW40" s="675"/>
      <c r="CX40" s="675"/>
      <c r="CY40" s="675"/>
      <c r="CZ40" s="675"/>
      <c r="DA40" s="675"/>
    </row>
    <row r="41" spans="1:105" s="54" customFormat="1" ht="34.5" customHeight="1" x14ac:dyDescent="0.2">
      <c r="A41" s="646" t="s">
        <v>137</v>
      </c>
      <c r="B41" s="646"/>
      <c r="C41" s="646"/>
      <c r="D41" s="646"/>
      <c r="E41" s="646"/>
      <c r="F41" s="646"/>
      <c r="G41" s="201"/>
      <c r="H41" s="673" t="s">
        <v>138</v>
      </c>
      <c r="I41" s="673"/>
      <c r="J41" s="673"/>
      <c r="K41" s="673"/>
      <c r="L41" s="673"/>
      <c r="M41" s="673"/>
      <c r="N41" s="673"/>
      <c r="O41" s="673"/>
      <c r="P41" s="673"/>
      <c r="Q41" s="673"/>
      <c r="R41" s="673"/>
      <c r="S41" s="673"/>
      <c r="T41" s="673"/>
      <c r="U41" s="673"/>
      <c r="V41" s="673"/>
      <c r="W41" s="673"/>
      <c r="X41" s="673"/>
      <c r="Y41" s="673"/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673"/>
      <c r="AX41" s="673"/>
      <c r="AY41" s="673"/>
      <c r="AZ41" s="673"/>
      <c r="BA41" s="673"/>
      <c r="BB41" s="673"/>
      <c r="BC41" s="673"/>
      <c r="BD41" s="673"/>
      <c r="BE41" s="673"/>
      <c r="BF41" s="673"/>
      <c r="BG41" s="673"/>
      <c r="BH41" s="673"/>
      <c r="BI41" s="673"/>
      <c r="BJ41" s="673"/>
      <c r="BK41" s="673"/>
      <c r="BL41" s="673"/>
      <c r="BM41" s="673"/>
      <c r="BN41" s="673"/>
      <c r="BO41" s="673"/>
      <c r="BP41" s="673"/>
      <c r="BQ41" s="673"/>
      <c r="BR41" s="673"/>
      <c r="BS41" s="673"/>
      <c r="BT41" s="673"/>
      <c r="BU41" s="673"/>
      <c r="BV41" s="674"/>
      <c r="BW41" s="645"/>
      <c r="BX41" s="645"/>
      <c r="BY41" s="645"/>
      <c r="BZ41" s="645"/>
      <c r="CA41" s="645"/>
      <c r="CB41" s="645"/>
      <c r="CC41" s="645"/>
      <c r="CD41" s="645"/>
      <c r="CE41" s="645"/>
      <c r="CF41" s="645"/>
      <c r="CG41" s="645"/>
      <c r="CH41" s="645"/>
      <c r="CI41" s="645"/>
      <c r="CJ41" s="645"/>
      <c r="CK41" s="645"/>
      <c r="CL41" s="645"/>
      <c r="CM41" s="675"/>
      <c r="CN41" s="675"/>
      <c r="CO41" s="675"/>
      <c r="CP41" s="675"/>
      <c r="CQ41" s="675"/>
      <c r="CR41" s="675"/>
      <c r="CS41" s="675"/>
      <c r="CT41" s="675"/>
      <c r="CU41" s="675"/>
      <c r="CV41" s="675"/>
      <c r="CW41" s="675"/>
      <c r="CX41" s="675"/>
      <c r="CY41" s="675"/>
      <c r="CZ41" s="675"/>
      <c r="DA41" s="675"/>
    </row>
    <row r="42" spans="1:105" s="54" customFormat="1" ht="28.5" customHeight="1" x14ac:dyDescent="0.2">
      <c r="A42" s="646" t="s">
        <v>139</v>
      </c>
      <c r="B42" s="646"/>
      <c r="C42" s="646"/>
      <c r="D42" s="646"/>
      <c r="E42" s="646"/>
      <c r="F42" s="646"/>
      <c r="G42" s="201"/>
      <c r="H42" s="643" t="s">
        <v>140</v>
      </c>
      <c r="I42" s="643"/>
      <c r="J42" s="643"/>
      <c r="K42" s="643"/>
      <c r="L42" s="643"/>
      <c r="M42" s="643"/>
      <c r="N42" s="643"/>
      <c r="O42" s="643"/>
      <c r="P42" s="643"/>
      <c r="Q42" s="643"/>
      <c r="R42" s="643"/>
      <c r="S42" s="643"/>
      <c r="T42" s="643"/>
      <c r="U42" s="643"/>
      <c r="V42" s="643"/>
      <c r="W42" s="643"/>
      <c r="X42" s="643"/>
      <c r="Y42" s="643"/>
      <c r="Z42" s="643"/>
      <c r="AA42" s="643"/>
      <c r="AB42" s="643"/>
      <c r="AC42" s="643"/>
      <c r="AD42" s="643"/>
      <c r="AE42" s="643"/>
      <c r="AF42" s="643"/>
      <c r="AG42" s="643"/>
      <c r="AH42" s="643"/>
      <c r="AI42" s="643"/>
      <c r="AJ42" s="643"/>
      <c r="AK42" s="643"/>
      <c r="AL42" s="643"/>
      <c r="AM42" s="643"/>
      <c r="AN42" s="643"/>
      <c r="AO42" s="643"/>
      <c r="AP42" s="643"/>
      <c r="AQ42" s="643"/>
      <c r="AR42" s="643"/>
      <c r="AS42" s="643"/>
      <c r="AT42" s="643"/>
      <c r="AU42" s="643"/>
      <c r="AV42" s="643"/>
      <c r="AW42" s="643"/>
      <c r="AX42" s="643"/>
      <c r="AY42" s="643"/>
      <c r="AZ42" s="643"/>
      <c r="BA42" s="643"/>
      <c r="BB42" s="643"/>
      <c r="BC42" s="643"/>
      <c r="BD42" s="643"/>
      <c r="BE42" s="643"/>
      <c r="BF42" s="643"/>
      <c r="BG42" s="643"/>
      <c r="BH42" s="643"/>
      <c r="BI42" s="643"/>
      <c r="BJ42" s="643"/>
      <c r="BK42" s="643"/>
      <c r="BL42" s="643"/>
      <c r="BM42" s="643"/>
      <c r="BN42" s="643"/>
      <c r="BO42" s="643"/>
      <c r="BP42" s="643"/>
      <c r="BQ42" s="643"/>
      <c r="BR42" s="643"/>
      <c r="BS42" s="643"/>
      <c r="BT42" s="643"/>
      <c r="BU42" s="643"/>
      <c r="BV42" s="644"/>
      <c r="BW42" s="645" t="s">
        <v>128</v>
      </c>
      <c r="BX42" s="645"/>
      <c r="BY42" s="645"/>
      <c r="BZ42" s="645"/>
      <c r="CA42" s="645"/>
      <c r="CB42" s="645"/>
      <c r="CC42" s="645"/>
      <c r="CD42" s="645"/>
      <c r="CE42" s="645"/>
      <c r="CF42" s="645"/>
      <c r="CG42" s="645"/>
      <c r="CH42" s="645"/>
      <c r="CI42" s="645"/>
      <c r="CJ42" s="645"/>
      <c r="CK42" s="645"/>
      <c r="CL42" s="645"/>
      <c r="CM42" s="675"/>
      <c r="CN42" s="675"/>
      <c r="CO42" s="675"/>
      <c r="CP42" s="675"/>
      <c r="CQ42" s="675"/>
      <c r="CR42" s="675"/>
      <c r="CS42" s="675"/>
      <c r="CT42" s="675"/>
      <c r="CU42" s="675"/>
      <c r="CV42" s="675"/>
      <c r="CW42" s="675"/>
      <c r="CX42" s="675"/>
      <c r="CY42" s="675"/>
      <c r="CZ42" s="675"/>
      <c r="DA42" s="675"/>
    </row>
    <row r="43" spans="1:105" s="54" customFormat="1" ht="12.75" x14ac:dyDescent="0.2">
      <c r="A43" s="681" t="s">
        <v>141</v>
      </c>
      <c r="B43" s="682"/>
      <c r="C43" s="682"/>
      <c r="D43" s="682"/>
      <c r="E43" s="682"/>
      <c r="F43" s="683"/>
      <c r="G43" s="52"/>
      <c r="H43" s="687" t="s">
        <v>7</v>
      </c>
      <c r="I43" s="687"/>
      <c r="J43" s="687"/>
      <c r="K43" s="687"/>
      <c r="L43" s="687"/>
      <c r="M43" s="687"/>
      <c r="N43" s="687"/>
      <c r="O43" s="687"/>
      <c r="P43" s="687"/>
      <c r="Q43" s="687"/>
      <c r="R43" s="687"/>
      <c r="S43" s="687"/>
      <c r="T43" s="687"/>
      <c r="U43" s="687"/>
      <c r="V43" s="687"/>
      <c r="W43" s="687"/>
      <c r="X43" s="687"/>
      <c r="Y43" s="687"/>
      <c r="Z43" s="687"/>
      <c r="AA43" s="687"/>
      <c r="AB43" s="687"/>
      <c r="AC43" s="687"/>
      <c r="AD43" s="687"/>
      <c r="AE43" s="687"/>
      <c r="AF43" s="687"/>
      <c r="AG43" s="687"/>
      <c r="AH43" s="687"/>
      <c r="AI43" s="687"/>
      <c r="AJ43" s="687"/>
      <c r="AK43" s="687"/>
      <c r="AL43" s="687"/>
      <c r="AM43" s="687"/>
      <c r="AN43" s="687"/>
      <c r="AO43" s="687"/>
      <c r="AP43" s="687"/>
      <c r="AQ43" s="687"/>
      <c r="AR43" s="687"/>
      <c r="AS43" s="687"/>
      <c r="AT43" s="687"/>
      <c r="AU43" s="687"/>
      <c r="AV43" s="687"/>
      <c r="AW43" s="687"/>
      <c r="AX43" s="687"/>
      <c r="AY43" s="687"/>
      <c r="AZ43" s="687"/>
      <c r="BA43" s="687"/>
      <c r="BB43" s="687"/>
      <c r="BC43" s="687"/>
      <c r="BD43" s="687"/>
      <c r="BE43" s="687"/>
      <c r="BF43" s="687"/>
      <c r="BG43" s="687"/>
      <c r="BH43" s="687"/>
      <c r="BI43" s="687"/>
      <c r="BJ43" s="687"/>
      <c r="BK43" s="687"/>
      <c r="BL43" s="687"/>
      <c r="BM43" s="687"/>
      <c r="BN43" s="687"/>
      <c r="BO43" s="687"/>
      <c r="BP43" s="687"/>
      <c r="BQ43" s="687"/>
      <c r="BR43" s="687"/>
      <c r="BS43" s="687"/>
      <c r="BT43" s="687"/>
      <c r="BU43" s="687"/>
      <c r="BV43" s="688"/>
      <c r="BW43" s="689"/>
      <c r="BX43" s="690"/>
      <c r="BY43" s="690"/>
      <c r="BZ43" s="690"/>
      <c r="CA43" s="690"/>
      <c r="CB43" s="690"/>
      <c r="CC43" s="690"/>
      <c r="CD43" s="690"/>
      <c r="CE43" s="690"/>
      <c r="CF43" s="690"/>
      <c r="CG43" s="690"/>
      <c r="CH43" s="690"/>
      <c r="CI43" s="690"/>
      <c r="CJ43" s="690"/>
      <c r="CK43" s="690"/>
      <c r="CL43" s="691"/>
      <c r="CM43" s="695"/>
      <c r="CN43" s="696"/>
      <c r="CO43" s="696"/>
      <c r="CP43" s="696"/>
      <c r="CQ43" s="696"/>
      <c r="CR43" s="696"/>
      <c r="CS43" s="696"/>
      <c r="CT43" s="696"/>
      <c r="CU43" s="696"/>
      <c r="CV43" s="696"/>
      <c r="CW43" s="696"/>
      <c r="CX43" s="696"/>
      <c r="CY43" s="696"/>
      <c r="CZ43" s="696"/>
      <c r="DA43" s="697"/>
    </row>
    <row r="44" spans="1:105" s="54" customFormat="1" ht="39.75" customHeight="1" x14ac:dyDescent="0.2">
      <c r="A44" s="684"/>
      <c r="B44" s="685"/>
      <c r="C44" s="685"/>
      <c r="D44" s="685"/>
      <c r="E44" s="685"/>
      <c r="F44" s="686"/>
      <c r="G44" s="53"/>
      <c r="H44" s="701" t="s">
        <v>142</v>
      </c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  <c r="AO44" s="701"/>
      <c r="AP44" s="701"/>
      <c r="AQ44" s="701"/>
      <c r="AR44" s="701"/>
      <c r="AS44" s="701"/>
      <c r="AT44" s="701"/>
      <c r="AU44" s="701"/>
      <c r="AV44" s="701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2"/>
      <c r="BW44" s="692"/>
      <c r="BX44" s="693"/>
      <c r="BY44" s="693"/>
      <c r="BZ44" s="693"/>
      <c r="CA44" s="693"/>
      <c r="CB44" s="693"/>
      <c r="CC44" s="693"/>
      <c r="CD44" s="693"/>
      <c r="CE44" s="693"/>
      <c r="CF44" s="693"/>
      <c r="CG44" s="693"/>
      <c r="CH44" s="693"/>
      <c r="CI44" s="693"/>
      <c r="CJ44" s="693"/>
      <c r="CK44" s="693"/>
      <c r="CL44" s="694"/>
      <c r="CM44" s="698"/>
      <c r="CN44" s="699"/>
      <c r="CO44" s="699"/>
      <c r="CP44" s="699"/>
      <c r="CQ44" s="699"/>
      <c r="CR44" s="699"/>
      <c r="CS44" s="699"/>
      <c r="CT44" s="699"/>
      <c r="CU44" s="699"/>
      <c r="CV44" s="699"/>
      <c r="CW44" s="699"/>
      <c r="CX44" s="699"/>
      <c r="CY44" s="699"/>
      <c r="CZ44" s="699"/>
      <c r="DA44" s="700"/>
    </row>
    <row r="45" spans="1:105" s="54" customFormat="1" ht="42" customHeight="1" x14ac:dyDescent="0.2">
      <c r="A45" s="646" t="s">
        <v>143</v>
      </c>
      <c r="B45" s="646"/>
      <c r="C45" s="646"/>
      <c r="D45" s="646"/>
      <c r="E45" s="646"/>
      <c r="F45" s="646"/>
      <c r="G45" s="201"/>
      <c r="H45" s="673" t="s">
        <v>144</v>
      </c>
      <c r="I45" s="673"/>
      <c r="J45" s="673"/>
      <c r="K45" s="673"/>
      <c r="L45" s="673"/>
      <c r="M45" s="673"/>
      <c r="N45" s="673"/>
      <c r="O45" s="673"/>
      <c r="P45" s="673"/>
      <c r="Q45" s="673"/>
      <c r="R45" s="673"/>
      <c r="S45" s="673"/>
      <c r="T45" s="673"/>
      <c r="U45" s="673"/>
      <c r="V45" s="673"/>
      <c r="W45" s="673"/>
      <c r="X45" s="673"/>
      <c r="Y45" s="673"/>
      <c r="Z45" s="673"/>
      <c r="AA45" s="673"/>
      <c r="AB45" s="673"/>
      <c r="AC45" s="673"/>
      <c r="AD45" s="673"/>
      <c r="AE45" s="673"/>
      <c r="AF45" s="673"/>
      <c r="AG45" s="673"/>
      <c r="AH45" s="673"/>
      <c r="AI45" s="673"/>
      <c r="AJ45" s="673"/>
      <c r="AK45" s="673"/>
      <c r="AL45" s="673"/>
      <c r="AM45" s="673"/>
      <c r="AN45" s="673"/>
      <c r="AO45" s="673"/>
      <c r="AP45" s="673"/>
      <c r="AQ45" s="673"/>
      <c r="AR45" s="673"/>
      <c r="AS45" s="673"/>
      <c r="AT45" s="673"/>
      <c r="AU45" s="673"/>
      <c r="AV45" s="673"/>
      <c r="AW45" s="673"/>
      <c r="AX45" s="673"/>
      <c r="AY45" s="673"/>
      <c r="AZ45" s="673"/>
      <c r="BA45" s="673"/>
      <c r="BB45" s="673"/>
      <c r="BC45" s="673"/>
      <c r="BD45" s="673"/>
      <c r="BE45" s="673"/>
      <c r="BF45" s="673"/>
      <c r="BG45" s="673"/>
      <c r="BH45" s="673"/>
      <c r="BI45" s="673"/>
      <c r="BJ45" s="673"/>
      <c r="BK45" s="673"/>
      <c r="BL45" s="673"/>
      <c r="BM45" s="673"/>
      <c r="BN45" s="673"/>
      <c r="BO45" s="673"/>
      <c r="BP45" s="673"/>
      <c r="BQ45" s="673"/>
      <c r="BR45" s="673"/>
      <c r="BS45" s="673"/>
      <c r="BT45" s="673"/>
      <c r="BU45" s="673"/>
      <c r="BV45" s="674"/>
      <c r="BW45" s="645"/>
      <c r="BX45" s="645"/>
      <c r="BY45" s="645"/>
      <c r="BZ45" s="645"/>
      <c r="CA45" s="645"/>
      <c r="CB45" s="645"/>
      <c r="CC45" s="645"/>
      <c r="CD45" s="645"/>
      <c r="CE45" s="645"/>
      <c r="CF45" s="645"/>
      <c r="CG45" s="645"/>
      <c r="CH45" s="645"/>
      <c r="CI45" s="645"/>
      <c r="CJ45" s="645"/>
      <c r="CK45" s="645"/>
      <c r="CL45" s="645"/>
      <c r="CM45" s="675"/>
      <c r="CN45" s="675"/>
      <c r="CO45" s="675"/>
      <c r="CP45" s="675"/>
      <c r="CQ45" s="675"/>
      <c r="CR45" s="675"/>
      <c r="CS45" s="675"/>
      <c r="CT45" s="675"/>
      <c r="CU45" s="675"/>
      <c r="CV45" s="675"/>
      <c r="CW45" s="675"/>
      <c r="CX45" s="675"/>
      <c r="CY45" s="675"/>
      <c r="CZ45" s="675"/>
      <c r="DA45" s="675"/>
    </row>
    <row r="46" spans="1:105" s="54" customFormat="1" ht="39.75" customHeight="1" x14ac:dyDescent="0.2">
      <c r="A46" s="646" t="s">
        <v>145</v>
      </c>
      <c r="B46" s="646"/>
      <c r="C46" s="646"/>
      <c r="D46" s="646"/>
      <c r="E46" s="646"/>
      <c r="F46" s="646"/>
      <c r="G46" s="201"/>
      <c r="H46" s="673" t="s">
        <v>146</v>
      </c>
      <c r="I46" s="673"/>
      <c r="J46" s="673"/>
      <c r="K46" s="673"/>
      <c r="L46" s="673"/>
      <c r="M46" s="673"/>
      <c r="N46" s="673"/>
      <c r="O46" s="673"/>
      <c r="P46" s="673"/>
      <c r="Q46" s="673"/>
      <c r="R46" s="673"/>
      <c r="S46" s="673"/>
      <c r="T46" s="673"/>
      <c r="U46" s="673"/>
      <c r="V46" s="673"/>
      <c r="W46" s="673"/>
      <c r="X46" s="673"/>
      <c r="Y46" s="673"/>
      <c r="Z46" s="673"/>
      <c r="AA46" s="673"/>
      <c r="AB46" s="673"/>
      <c r="AC46" s="673"/>
      <c r="AD46" s="673"/>
      <c r="AE46" s="673"/>
      <c r="AF46" s="673"/>
      <c r="AG46" s="673"/>
      <c r="AH46" s="673"/>
      <c r="AI46" s="673"/>
      <c r="AJ46" s="673"/>
      <c r="AK46" s="673"/>
      <c r="AL46" s="673"/>
      <c r="AM46" s="673"/>
      <c r="AN46" s="673"/>
      <c r="AO46" s="673"/>
      <c r="AP46" s="673"/>
      <c r="AQ46" s="673"/>
      <c r="AR46" s="673"/>
      <c r="AS46" s="673"/>
      <c r="AT46" s="673"/>
      <c r="AU46" s="673"/>
      <c r="AV46" s="673"/>
      <c r="AW46" s="673"/>
      <c r="AX46" s="673"/>
      <c r="AY46" s="673"/>
      <c r="AZ46" s="673"/>
      <c r="BA46" s="673"/>
      <c r="BB46" s="673"/>
      <c r="BC46" s="673"/>
      <c r="BD46" s="673"/>
      <c r="BE46" s="673"/>
      <c r="BF46" s="673"/>
      <c r="BG46" s="673"/>
      <c r="BH46" s="673"/>
      <c r="BI46" s="673"/>
      <c r="BJ46" s="673"/>
      <c r="BK46" s="673"/>
      <c r="BL46" s="673"/>
      <c r="BM46" s="673"/>
      <c r="BN46" s="673"/>
      <c r="BO46" s="673"/>
      <c r="BP46" s="673"/>
      <c r="BQ46" s="673"/>
      <c r="BR46" s="673"/>
      <c r="BS46" s="673"/>
      <c r="BT46" s="673"/>
      <c r="BU46" s="673"/>
      <c r="BV46" s="674"/>
      <c r="BW46" s="645"/>
      <c r="BX46" s="645"/>
      <c r="BY46" s="645"/>
      <c r="BZ46" s="645"/>
      <c r="CA46" s="645"/>
      <c r="CB46" s="645"/>
      <c r="CC46" s="645"/>
      <c r="CD46" s="645"/>
      <c r="CE46" s="645"/>
      <c r="CF46" s="645"/>
      <c r="CG46" s="645"/>
      <c r="CH46" s="645"/>
      <c r="CI46" s="645"/>
      <c r="CJ46" s="645"/>
      <c r="CK46" s="645"/>
      <c r="CL46" s="645"/>
      <c r="CM46" s="675">
        <v>81060.210000000006</v>
      </c>
      <c r="CN46" s="675"/>
      <c r="CO46" s="675"/>
      <c r="CP46" s="675"/>
      <c r="CQ46" s="675"/>
      <c r="CR46" s="675"/>
      <c r="CS46" s="675"/>
      <c r="CT46" s="675"/>
      <c r="CU46" s="675"/>
      <c r="CV46" s="675"/>
      <c r="CW46" s="675"/>
      <c r="CX46" s="675"/>
      <c r="CY46" s="675"/>
      <c r="CZ46" s="675"/>
      <c r="DA46" s="675"/>
    </row>
    <row r="47" spans="1:105" s="54" customFormat="1" ht="35.25" customHeight="1" x14ac:dyDescent="0.2">
      <c r="A47" s="646" t="s">
        <v>147</v>
      </c>
      <c r="B47" s="646"/>
      <c r="C47" s="646"/>
      <c r="D47" s="646"/>
      <c r="E47" s="646"/>
      <c r="F47" s="646"/>
      <c r="G47" s="201"/>
      <c r="H47" s="673" t="s">
        <v>148</v>
      </c>
      <c r="I47" s="673"/>
      <c r="J47" s="673"/>
      <c r="K47" s="673"/>
      <c r="L47" s="673"/>
      <c r="M47" s="673"/>
      <c r="N47" s="673"/>
      <c r="O47" s="673"/>
      <c r="P47" s="673"/>
      <c r="Q47" s="673"/>
      <c r="R47" s="673"/>
      <c r="S47" s="673"/>
      <c r="T47" s="673"/>
      <c r="U47" s="673"/>
      <c r="V47" s="673"/>
      <c r="W47" s="673"/>
      <c r="X47" s="673"/>
      <c r="Y47" s="673"/>
      <c r="Z47" s="673"/>
      <c r="AA47" s="673"/>
      <c r="AB47" s="673"/>
      <c r="AC47" s="673"/>
      <c r="AD47" s="673"/>
      <c r="AE47" s="673"/>
      <c r="AF47" s="673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3"/>
      <c r="BE47" s="673"/>
      <c r="BF47" s="673"/>
      <c r="BG47" s="673"/>
      <c r="BH47" s="673"/>
      <c r="BI47" s="673"/>
      <c r="BJ47" s="673"/>
      <c r="BK47" s="673"/>
      <c r="BL47" s="673"/>
      <c r="BM47" s="673"/>
      <c r="BN47" s="673"/>
      <c r="BO47" s="673"/>
      <c r="BP47" s="673"/>
      <c r="BQ47" s="673"/>
      <c r="BR47" s="673"/>
      <c r="BS47" s="673"/>
      <c r="BT47" s="673"/>
      <c r="BU47" s="673"/>
      <c r="BV47" s="674"/>
      <c r="BW47" s="645"/>
      <c r="BX47" s="645"/>
      <c r="BY47" s="645"/>
      <c r="BZ47" s="645"/>
      <c r="CA47" s="645"/>
      <c r="CB47" s="645"/>
      <c r="CC47" s="645"/>
      <c r="CD47" s="645"/>
      <c r="CE47" s="645"/>
      <c r="CF47" s="645"/>
      <c r="CG47" s="645"/>
      <c r="CH47" s="645"/>
      <c r="CI47" s="645"/>
      <c r="CJ47" s="645"/>
      <c r="CK47" s="645"/>
      <c r="CL47" s="645"/>
      <c r="CM47" s="675"/>
      <c r="CN47" s="675"/>
      <c r="CO47" s="675"/>
      <c r="CP47" s="675"/>
      <c r="CQ47" s="675"/>
      <c r="CR47" s="675"/>
      <c r="CS47" s="675"/>
      <c r="CT47" s="675"/>
      <c r="CU47" s="675"/>
      <c r="CV47" s="675"/>
      <c r="CW47" s="675"/>
      <c r="CX47" s="675"/>
      <c r="CY47" s="675"/>
      <c r="CZ47" s="675"/>
      <c r="DA47" s="675"/>
    </row>
    <row r="48" spans="1:105" s="54" customFormat="1" ht="41.25" customHeight="1" x14ac:dyDescent="0.2">
      <c r="A48" s="646" t="s">
        <v>149</v>
      </c>
      <c r="B48" s="646"/>
      <c r="C48" s="646"/>
      <c r="D48" s="646"/>
      <c r="E48" s="646"/>
      <c r="F48" s="646"/>
      <c r="G48" s="201"/>
      <c r="H48" s="673" t="s">
        <v>148</v>
      </c>
      <c r="I48" s="673"/>
      <c r="J48" s="673"/>
      <c r="K48" s="673"/>
      <c r="L48" s="673"/>
      <c r="M48" s="673"/>
      <c r="N48" s="673"/>
      <c r="O48" s="673"/>
      <c r="P48" s="673"/>
      <c r="Q48" s="673"/>
      <c r="R48" s="673"/>
      <c r="S48" s="673"/>
      <c r="T48" s="673"/>
      <c r="U48" s="673"/>
      <c r="V48" s="673"/>
      <c r="W48" s="673"/>
      <c r="X48" s="673"/>
      <c r="Y48" s="673"/>
      <c r="Z48" s="673"/>
      <c r="AA48" s="673"/>
      <c r="AB48" s="673"/>
      <c r="AC48" s="673"/>
      <c r="AD48" s="673"/>
      <c r="AE48" s="673"/>
      <c r="AF48" s="673"/>
      <c r="AG48" s="673"/>
      <c r="AH48" s="673"/>
      <c r="AI48" s="673"/>
      <c r="AJ48" s="673"/>
      <c r="AK48" s="673"/>
      <c r="AL48" s="673"/>
      <c r="AM48" s="673"/>
      <c r="AN48" s="673"/>
      <c r="AO48" s="673"/>
      <c r="AP48" s="673"/>
      <c r="AQ48" s="673"/>
      <c r="AR48" s="673"/>
      <c r="AS48" s="673"/>
      <c r="AT48" s="673"/>
      <c r="AU48" s="673"/>
      <c r="AV48" s="673"/>
      <c r="AW48" s="673"/>
      <c r="AX48" s="673"/>
      <c r="AY48" s="673"/>
      <c r="AZ48" s="673"/>
      <c r="BA48" s="673"/>
      <c r="BB48" s="673"/>
      <c r="BC48" s="673"/>
      <c r="BD48" s="673"/>
      <c r="BE48" s="673"/>
      <c r="BF48" s="673"/>
      <c r="BG48" s="673"/>
      <c r="BH48" s="673"/>
      <c r="BI48" s="673"/>
      <c r="BJ48" s="673"/>
      <c r="BK48" s="673"/>
      <c r="BL48" s="673"/>
      <c r="BM48" s="673"/>
      <c r="BN48" s="673"/>
      <c r="BO48" s="673"/>
      <c r="BP48" s="673"/>
      <c r="BQ48" s="673"/>
      <c r="BR48" s="673"/>
      <c r="BS48" s="673"/>
      <c r="BT48" s="673"/>
      <c r="BU48" s="673"/>
      <c r="BV48" s="674"/>
      <c r="BW48" s="645"/>
      <c r="BX48" s="645"/>
      <c r="BY48" s="645"/>
      <c r="BZ48" s="645"/>
      <c r="CA48" s="645"/>
      <c r="CB48" s="645"/>
      <c r="CC48" s="645"/>
      <c r="CD48" s="645"/>
      <c r="CE48" s="645"/>
      <c r="CF48" s="645"/>
      <c r="CG48" s="645"/>
      <c r="CH48" s="645"/>
      <c r="CI48" s="645"/>
      <c r="CJ48" s="645"/>
      <c r="CK48" s="645"/>
      <c r="CL48" s="645"/>
      <c r="CM48" s="675"/>
      <c r="CN48" s="675"/>
      <c r="CO48" s="675"/>
      <c r="CP48" s="675"/>
      <c r="CQ48" s="675"/>
      <c r="CR48" s="675"/>
      <c r="CS48" s="675"/>
      <c r="CT48" s="675"/>
      <c r="CU48" s="675"/>
      <c r="CV48" s="675"/>
      <c r="CW48" s="675"/>
      <c r="CX48" s="675"/>
      <c r="CY48" s="675"/>
      <c r="CZ48" s="675"/>
      <c r="DA48" s="675"/>
    </row>
    <row r="49" spans="1:105" s="54" customFormat="1" ht="31.5" customHeight="1" x14ac:dyDescent="0.2">
      <c r="A49" s="646" t="s">
        <v>150</v>
      </c>
      <c r="B49" s="646"/>
      <c r="C49" s="646"/>
      <c r="D49" s="646"/>
      <c r="E49" s="646"/>
      <c r="F49" s="646"/>
      <c r="G49" s="201"/>
      <c r="H49" s="643" t="s">
        <v>151</v>
      </c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643"/>
      <c r="AL49" s="643"/>
      <c r="AM49" s="643"/>
      <c r="AN49" s="643"/>
      <c r="AO49" s="643"/>
      <c r="AP49" s="643"/>
      <c r="AQ49" s="643"/>
      <c r="AR49" s="643"/>
      <c r="AS49" s="643"/>
      <c r="AT49" s="643"/>
      <c r="AU49" s="643"/>
      <c r="AV49" s="643"/>
      <c r="AW49" s="643"/>
      <c r="AX49" s="643"/>
      <c r="AY49" s="643"/>
      <c r="AZ49" s="643"/>
      <c r="BA49" s="643"/>
      <c r="BB49" s="643"/>
      <c r="BC49" s="643"/>
      <c r="BD49" s="643"/>
      <c r="BE49" s="643"/>
      <c r="BF49" s="643"/>
      <c r="BG49" s="643"/>
      <c r="BH49" s="643"/>
      <c r="BI49" s="643"/>
      <c r="BJ49" s="643"/>
      <c r="BK49" s="643"/>
      <c r="BL49" s="643"/>
      <c r="BM49" s="643"/>
      <c r="BN49" s="643"/>
      <c r="BO49" s="643"/>
      <c r="BP49" s="643"/>
      <c r="BQ49" s="643"/>
      <c r="BR49" s="643"/>
      <c r="BS49" s="643"/>
      <c r="BT49" s="643"/>
      <c r="BU49" s="643"/>
      <c r="BV49" s="644"/>
      <c r="BW49" s="645"/>
      <c r="BX49" s="645"/>
      <c r="BY49" s="645"/>
      <c r="BZ49" s="645"/>
      <c r="CA49" s="645"/>
      <c r="CB49" s="645"/>
      <c r="CC49" s="645"/>
      <c r="CD49" s="645"/>
      <c r="CE49" s="645"/>
      <c r="CF49" s="645"/>
      <c r="CG49" s="645"/>
      <c r="CH49" s="645"/>
      <c r="CI49" s="645"/>
      <c r="CJ49" s="645"/>
      <c r="CK49" s="645"/>
      <c r="CL49" s="645"/>
      <c r="CM49" s="675"/>
      <c r="CN49" s="675"/>
      <c r="CO49" s="675"/>
      <c r="CP49" s="675"/>
      <c r="CQ49" s="675"/>
      <c r="CR49" s="675"/>
      <c r="CS49" s="675"/>
      <c r="CT49" s="675"/>
      <c r="CU49" s="675"/>
      <c r="CV49" s="675"/>
      <c r="CW49" s="675"/>
      <c r="CX49" s="675"/>
      <c r="CY49" s="675"/>
      <c r="CZ49" s="675"/>
      <c r="DA49" s="675"/>
    </row>
    <row r="50" spans="1:105" s="54" customFormat="1" ht="19.5" customHeight="1" x14ac:dyDescent="0.2">
      <c r="A50" s="646"/>
      <c r="B50" s="646"/>
      <c r="C50" s="646"/>
      <c r="D50" s="646"/>
      <c r="E50" s="646"/>
      <c r="F50" s="646"/>
      <c r="G50" s="703" t="s">
        <v>127</v>
      </c>
      <c r="H50" s="658"/>
      <c r="I50" s="658"/>
      <c r="J50" s="658"/>
      <c r="K50" s="658"/>
      <c r="L50" s="658"/>
      <c r="M50" s="658"/>
      <c r="N50" s="658"/>
      <c r="O50" s="658"/>
      <c r="P50" s="658"/>
      <c r="Q50" s="658"/>
      <c r="R50" s="658"/>
      <c r="S50" s="658"/>
      <c r="T50" s="658"/>
      <c r="U50" s="658"/>
      <c r="V50" s="658"/>
      <c r="W50" s="658"/>
      <c r="X50" s="658"/>
      <c r="Y50" s="658"/>
      <c r="Z50" s="658"/>
      <c r="AA50" s="658"/>
      <c r="AB50" s="658"/>
      <c r="AC50" s="658"/>
      <c r="AD50" s="658"/>
      <c r="AE50" s="658"/>
      <c r="AF50" s="658"/>
      <c r="AG50" s="658"/>
      <c r="AH50" s="658"/>
      <c r="AI50" s="658"/>
      <c r="AJ50" s="658"/>
      <c r="AK50" s="658"/>
      <c r="AL50" s="658"/>
      <c r="AM50" s="658"/>
      <c r="AN50" s="658"/>
      <c r="AO50" s="658"/>
      <c r="AP50" s="658"/>
      <c r="AQ50" s="658"/>
      <c r="AR50" s="658"/>
      <c r="AS50" s="658"/>
      <c r="AT50" s="658"/>
      <c r="AU50" s="658"/>
      <c r="AV50" s="658"/>
      <c r="AW50" s="658"/>
      <c r="AX50" s="658"/>
      <c r="AY50" s="658"/>
      <c r="AZ50" s="658"/>
      <c r="BA50" s="658"/>
      <c r="BB50" s="658"/>
      <c r="BC50" s="658"/>
      <c r="BD50" s="658"/>
      <c r="BE50" s="658"/>
      <c r="BF50" s="658"/>
      <c r="BG50" s="658"/>
      <c r="BH50" s="658"/>
      <c r="BI50" s="658"/>
      <c r="BJ50" s="658"/>
      <c r="BK50" s="658"/>
      <c r="BL50" s="658"/>
      <c r="BM50" s="658"/>
      <c r="BN50" s="658"/>
      <c r="BO50" s="658"/>
      <c r="BP50" s="658"/>
      <c r="BQ50" s="658"/>
      <c r="BR50" s="658"/>
      <c r="BS50" s="658"/>
      <c r="BT50" s="658"/>
      <c r="BU50" s="658"/>
      <c r="BV50" s="659"/>
      <c r="BW50" s="645" t="s">
        <v>128</v>
      </c>
      <c r="BX50" s="645"/>
      <c r="BY50" s="645"/>
      <c r="BZ50" s="645"/>
      <c r="CA50" s="645"/>
      <c r="CB50" s="645"/>
      <c r="CC50" s="645"/>
      <c r="CD50" s="645"/>
      <c r="CE50" s="645"/>
      <c r="CF50" s="645"/>
      <c r="CG50" s="645"/>
      <c r="CH50" s="645"/>
      <c r="CI50" s="645"/>
      <c r="CJ50" s="645"/>
      <c r="CK50" s="645"/>
      <c r="CL50" s="645"/>
      <c r="CM50" s="675">
        <f>CM37+CM42+CM46+CM49</f>
        <v>12240092.41</v>
      </c>
      <c r="CN50" s="675"/>
      <c r="CO50" s="675"/>
      <c r="CP50" s="675"/>
      <c r="CQ50" s="675"/>
      <c r="CR50" s="675"/>
      <c r="CS50" s="675"/>
      <c r="CT50" s="675"/>
      <c r="CU50" s="675"/>
      <c r="CV50" s="675"/>
      <c r="CW50" s="675"/>
      <c r="CX50" s="675"/>
      <c r="CY50" s="675"/>
      <c r="CZ50" s="675"/>
      <c r="DA50" s="675"/>
    </row>
    <row r="51" spans="1:105" s="54" customFormat="1" ht="11.2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</row>
    <row r="52" spans="1:105" s="54" customFormat="1" ht="57.75" customHeight="1" x14ac:dyDescent="0.2">
      <c r="A52" s="671" t="s">
        <v>152</v>
      </c>
      <c r="B52" s="672"/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2"/>
      <c r="AM52" s="672"/>
      <c r="AN52" s="672"/>
      <c r="AO52" s="672"/>
      <c r="AP52" s="672"/>
      <c r="AQ52" s="672"/>
      <c r="AR52" s="672"/>
      <c r="AS52" s="672"/>
      <c r="AT52" s="672"/>
      <c r="AU52" s="672"/>
      <c r="AV52" s="672"/>
      <c r="AW52" s="672"/>
      <c r="AX52" s="672"/>
      <c r="AY52" s="672"/>
      <c r="AZ52" s="672"/>
      <c r="BA52" s="672"/>
      <c r="BB52" s="672"/>
      <c r="BC52" s="672"/>
      <c r="BD52" s="672"/>
      <c r="BE52" s="672"/>
      <c r="BF52" s="672"/>
      <c r="BG52" s="672"/>
      <c r="BH52" s="672"/>
      <c r="BI52" s="672"/>
      <c r="BJ52" s="672"/>
      <c r="BK52" s="672"/>
      <c r="BL52" s="672"/>
      <c r="BM52" s="672"/>
      <c r="BN52" s="672"/>
      <c r="BO52" s="672"/>
      <c r="BP52" s="672"/>
      <c r="BQ52" s="672"/>
      <c r="BR52" s="672"/>
      <c r="BS52" s="672"/>
      <c r="BT52" s="672"/>
      <c r="BU52" s="672"/>
      <c r="BV52" s="672"/>
      <c r="BW52" s="672"/>
      <c r="BX52" s="672"/>
      <c r="BY52" s="672"/>
      <c r="BZ52" s="672"/>
      <c r="CA52" s="672"/>
      <c r="CB52" s="672"/>
      <c r="CC52" s="672"/>
      <c r="CD52" s="672"/>
      <c r="CE52" s="672"/>
      <c r="CF52" s="672"/>
      <c r="CG52" s="672"/>
      <c r="CH52" s="672"/>
      <c r="CI52" s="672"/>
      <c r="CJ52" s="672"/>
      <c r="CK52" s="672"/>
      <c r="CL52" s="672"/>
      <c r="CM52" s="672"/>
      <c r="CN52" s="672"/>
      <c r="CO52" s="672"/>
      <c r="CP52" s="672"/>
      <c r="CQ52" s="672"/>
      <c r="CR52" s="672"/>
      <c r="CS52" s="672"/>
      <c r="CT52" s="672"/>
      <c r="CU52" s="672"/>
      <c r="CV52" s="672"/>
      <c r="CW52" s="672"/>
      <c r="CX52" s="672"/>
      <c r="CY52" s="672"/>
      <c r="CZ52" s="672"/>
      <c r="DA52" s="672"/>
    </row>
    <row r="53" spans="1:105" s="48" customFormat="1" ht="0.7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</row>
    <row r="54" spans="1:105" ht="21" customHeight="1" x14ac:dyDescent="0.25">
      <c r="A54" s="668" t="s">
        <v>159</v>
      </c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668"/>
      <c r="AS54" s="668"/>
      <c r="AT54" s="668"/>
      <c r="AU54" s="668"/>
      <c r="AV54" s="668"/>
      <c r="AW54" s="668"/>
      <c r="AX54" s="668"/>
      <c r="AY54" s="668"/>
      <c r="AZ54" s="668"/>
      <c r="BA54" s="668"/>
      <c r="BB54" s="668"/>
      <c r="BC54" s="668"/>
      <c r="BD54" s="668"/>
      <c r="BE54" s="668"/>
      <c r="BF54" s="668"/>
      <c r="BG54" s="668"/>
      <c r="BH54" s="668"/>
      <c r="BI54" s="668"/>
      <c r="BJ54" s="668"/>
      <c r="BK54" s="668"/>
      <c r="BL54" s="668"/>
      <c r="BM54" s="668"/>
      <c r="BN54" s="668"/>
      <c r="BO54" s="668"/>
      <c r="BP54" s="668"/>
      <c r="BQ54" s="668"/>
      <c r="BR54" s="668"/>
      <c r="BS54" s="668"/>
      <c r="BT54" s="668"/>
      <c r="BU54" s="668"/>
      <c r="BV54" s="668"/>
      <c r="BW54" s="668"/>
      <c r="BX54" s="668"/>
      <c r="BY54" s="668"/>
      <c r="BZ54" s="668"/>
      <c r="CA54" s="668"/>
      <c r="CB54" s="668"/>
      <c r="CC54" s="668"/>
      <c r="CD54" s="668"/>
      <c r="CE54" s="668"/>
      <c r="CF54" s="668"/>
      <c r="CG54" s="668"/>
      <c r="CH54" s="668"/>
      <c r="CI54" s="668"/>
      <c r="CJ54" s="668"/>
      <c r="CK54" s="668"/>
      <c r="CL54" s="668"/>
      <c r="CM54" s="668"/>
      <c r="CN54" s="668"/>
      <c r="CO54" s="668"/>
      <c r="CP54" s="668"/>
      <c r="CQ54" s="668"/>
      <c r="CR54" s="668"/>
      <c r="CS54" s="668"/>
      <c r="CT54" s="668"/>
      <c r="CU54" s="668"/>
      <c r="CV54" s="668"/>
      <c r="CW54" s="668"/>
      <c r="CX54" s="668"/>
      <c r="CY54" s="668"/>
      <c r="CZ54" s="668"/>
      <c r="DA54" s="668"/>
    </row>
    <row r="55" spans="1:105" x14ac:dyDescent="0.25">
      <c r="A55" s="45" t="s">
        <v>153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655" t="s">
        <v>309</v>
      </c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655"/>
      <c r="AL55" s="655"/>
      <c r="AM55" s="655"/>
      <c r="AN55" s="655"/>
      <c r="AO55" s="655"/>
      <c r="AP55" s="655"/>
      <c r="AQ55" s="655"/>
      <c r="AR55" s="655"/>
      <c r="AS55" s="655"/>
      <c r="AT55" s="655"/>
      <c r="AU55" s="655"/>
      <c r="AV55" s="655"/>
      <c r="AW55" s="655"/>
      <c r="AX55" s="655"/>
      <c r="AY55" s="655"/>
      <c r="AZ55" s="655"/>
      <c r="BA55" s="655"/>
      <c r="BB55" s="655"/>
      <c r="BC55" s="655"/>
      <c r="BD55" s="655"/>
      <c r="BE55" s="655"/>
      <c r="BF55" s="655"/>
      <c r="BG55" s="655"/>
      <c r="BH55" s="655"/>
      <c r="BI55" s="655"/>
      <c r="BJ55" s="655"/>
      <c r="BK55" s="655"/>
      <c r="BL55" s="655"/>
      <c r="BM55" s="655"/>
      <c r="BN55" s="655"/>
      <c r="BO55" s="655"/>
      <c r="BP55" s="655"/>
      <c r="BQ55" s="655"/>
      <c r="BR55" s="655"/>
      <c r="BS55" s="655"/>
      <c r="BT55" s="655"/>
      <c r="BU55" s="655"/>
      <c r="BV55" s="655"/>
      <c r="BW55" s="655"/>
      <c r="BX55" s="655"/>
      <c r="BY55" s="655"/>
      <c r="BZ55" s="655"/>
      <c r="CA55" s="655"/>
      <c r="CB55" s="655"/>
      <c r="CC55" s="655"/>
      <c r="CD55" s="655"/>
      <c r="CE55" s="655"/>
      <c r="CF55" s="655"/>
      <c r="CG55" s="655"/>
      <c r="CH55" s="655"/>
      <c r="CI55" s="655"/>
      <c r="CJ55" s="655"/>
      <c r="CK55" s="655"/>
      <c r="CL55" s="655"/>
      <c r="CM55" s="655"/>
      <c r="CN55" s="655"/>
      <c r="CO55" s="655"/>
      <c r="CP55" s="655"/>
      <c r="CQ55" s="655"/>
      <c r="CR55" s="655"/>
      <c r="CS55" s="655"/>
      <c r="CT55" s="655"/>
      <c r="CU55" s="655"/>
      <c r="CV55" s="655"/>
      <c r="CW55" s="655"/>
      <c r="CX55" s="655"/>
      <c r="CY55" s="655"/>
      <c r="CZ55" s="655"/>
      <c r="DA55" s="655"/>
    </row>
    <row r="56" spans="1:105" s="45" customFormat="1" ht="4.5" customHeight="1" x14ac:dyDescent="0.2"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</row>
    <row r="57" spans="1:105" s="45" customFormat="1" ht="14.25" x14ac:dyDescent="0.2">
      <c r="A57" s="656" t="s">
        <v>154</v>
      </c>
      <c r="B57" s="656"/>
      <c r="C57" s="656"/>
      <c r="D57" s="656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656"/>
      <c r="V57" s="656"/>
      <c r="W57" s="656"/>
      <c r="X57" s="656"/>
      <c r="Y57" s="656"/>
      <c r="Z57" s="656"/>
      <c r="AA57" s="656"/>
      <c r="AB57" s="656"/>
      <c r="AC57" s="656"/>
      <c r="AD57" s="656"/>
      <c r="AE57" s="656"/>
      <c r="AF57" s="656"/>
      <c r="AG57" s="656"/>
      <c r="AH57" s="656"/>
      <c r="AI57" s="656"/>
      <c r="AJ57" s="656"/>
      <c r="AK57" s="656"/>
      <c r="AL57" s="656"/>
      <c r="AM57" s="656"/>
      <c r="AN57" s="656"/>
      <c r="AO57" s="656"/>
      <c r="AP57" s="657" t="s">
        <v>310</v>
      </c>
      <c r="AQ57" s="657"/>
      <c r="AR57" s="657"/>
      <c r="AS57" s="657"/>
      <c r="AT57" s="657"/>
      <c r="AU57" s="657"/>
      <c r="AV57" s="657"/>
      <c r="AW57" s="657"/>
      <c r="AX57" s="657"/>
      <c r="AY57" s="657"/>
      <c r="AZ57" s="657"/>
      <c r="BA57" s="657"/>
      <c r="BB57" s="657"/>
      <c r="BC57" s="657"/>
      <c r="BD57" s="657"/>
      <c r="BE57" s="657"/>
      <c r="BF57" s="657"/>
      <c r="BG57" s="657"/>
      <c r="BH57" s="657"/>
      <c r="BI57" s="657"/>
      <c r="BJ57" s="657"/>
      <c r="BK57" s="657"/>
      <c r="BL57" s="657"/>
      <c r="BM57" s="657"/>
      <c r="BN57" s="657"/>
      <c r="BO57" s="657"/>
      <c r="BP57" s="657"/>
      <c r="BQ57" s="657"/>
      <c r="BR57" s="657"/>
      <c r="BS57" s="657"/>
      <c r="BT57" s="657"/>
      <c r="BU57" s="657"/>
      <c r="BV57" s="657"/>
      <c r="BW57" s="657"/>
      <c r="BX57" s="657"/>
      <c r="BY57" s="657"/>
      <c r="BZ57" s="657"/>
      <c r="CA57" s="657"/>
      <c r="CB57" s="657"/>
      <c r="CC57" s="657"/>
      <c r="CD57" s="657"/>
      <c r="CE57" s="657"/>
      <c r="CF57" s="657"/>
      <c r="CG57" s="657"/>
      <c r="CH57" s="657"/>
      <c r="CI57" s="657"/>
      <c r="CJ57" s="657"/>
      <c r="CK57" s="657"/>
      <c r="CL57" s="657"/>
      <c r="CM57" s="657"/>
      <c r="CN57" s="657"/>
      <c r="CO57" s="657"/>
      <c r="CP57" s="657"/>
      <c r="CQ57" s="657"/>
      <c r="CR57" s="657"/>
      <c r="CS57" s="657"/>
      <c r="CT57" s="657"/>
      <c r="CU57" s="657"/>
      <c r="CV57" s="657"/>
      <c r="CW57" s="657"/>
      <c r="CX57" s="657"/>
      <c r="CY57" s="657"/>
      <c r="CZ57" s="657"/>
      <c r="DA57" s="657"/>
    </row>
    <row r="58" spans="1:105" s="45" customFormat="1" ht="3.7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</row>
    <row r="59" spans="1:105" ht="52.5" customHeight="1" x14ac:dyDescent="0.25">
      <c r="A59" s="651" t="s">
        <v>125</v>
      </c>
      <c r="B59" s="652"/>
      <c r="C59" s="652"/>
      <c r="D59" s="652"/>
      <c r="E59" s="652"/>
      <c r="F59" s="652"/>
      <c r="G59" s="653"/>
      <c r="H59" s="651" t="s">
        <v>155</v>
      </c>
      <c r="I59" s="652"/>
      <c r="J59" s="652"/>
      <c r="K59" s="652"/>
      <c r="L59" s="652"/>
      <c r="M59" s="652"/>
      <c r="N59" s="652"/>
      <c r="O59" s="652"/>
      <c r="P59" s="652"/>
      <c r="Q59" s="652"/>
      <c r="R59" s="652"/>
      <c r="S59" s="652"/>
      <c r="T59" s="652"/>
      <c r="U59" s="652"/>
      <c r="V59" s="652"/>
      <c r="W59" s="652"/>
      <c r="X59" s="652"/>
      <c r="Y59" s="652"/>
      <c r="Z59" s="652"/>
      <c r="AA59" s="652"/>
      <c r="AB59" s="652"/>
      <c r="AC59" s="652"/>
      <c r="AD59" s="652"/>
      <c r="AE59" s="652"/>
      <c r="AF59" s="652"/>
      <c r="AG59" s="652"/>
      <c r="AH59" s="652"/>
      <c r="AI59" s="652"/>
      <c r="AJ59" s="652"/>
      <c r="AK59" s="652"/>
      <c r="AL59" s="652"/>
      <c r="AM59" s="652"/>
      <c r="AN59" s="652"/>
      <c r="AO59" s="652"/>
      <c r="AP59" s="652"/>
      <c r="AQ59" s="652"/>
      <c r="AR59" s="652"/>
      <c r="AS59" s="652"/>
      <c r="AT59" s="652"/>
      <c r="AU59" s="652"/>
      <c r="AV59" s="652"/>
      <c r="AW59" s="652"/>
      <c r="AX59" s="652"/>
      <c r="AY59" s="652"/>
      <c r="AZ59" s="652"/>
      <c r="BA59" s="652"/>
      <c r="BB59" s="652"/>
      <c r="BC59" s="653"/>
      <c r="BD59" s="651" t="s">
        <v>160</v>
      </c>
      <c r="BE59" s="652"/>
      <c r="BF59" s="652"/>
      <c r="BG59" s="652"/>
      <c r="BH59" s="652"/>
      <c r="BI59" s="652"/>
      <c r="BJ59" s="652"/>
      <c r="BK59" s="652"/>
      <c r="BL59" s="652"/>
      <c r="BM59" s="652"/>
      <c r="BN59" s="652"/>
      <c r="BO59" s="652"/>
      <c r="BP59" s="652"/>
      <c r="BQ59" s="652"/>
      <c r="BR59" s="652"/>
      <c r="BS59" s="653"/>
      <c r="BT59" s="651" t="s">
        <v>161</v>
      </c>
      <c r="BU59" s="652"/>
      <c r="BV59" s="652"/>
      <c r="BW59" s="652"/>
      <c r="BX59" s="652"/>
      <c r="BY59" s="652"/>
      <c r="BZ59" s="652"/>
      <c r="CA59" s="652"/>
      <c r="CB59" s="652"/>
      <c r="CC59" s="652"/>
      <c r="CD59" s="653"/>
      <c r="CE59" s="651" t="s">
        <v>162</v>
      </c>
      <c r="CF59" s="652"/>
      <c r="CG59" s="652"/>
      <c r="CH59" s="652"/>
      <c r="CI59" s="652"/>
      <c r="CJ59" s="652"/>
      <c r="CK59" s="652"/>
      <c r="CL59" s="652"/>
      <c r="CM59" s="652"/>
      <c r="CN59" s="652"/>
      <c r="CO59" s="652"/>
      <c r="CP59" s="652"/>
      <c r="CQ59" s="652"/>
      <c r="CR59" s="652"/>
      <c r="CS59" s="652"/>
      <c r="CT59" s="652"/>
      <c r="CU59" s="652"/>
      <c r="CV59" s="652"/>
      <c r="CW59" s="652"/>
      <c r="CX59" s="652"/>
      <c r="CY59" s="652"/>
      <c r="CZ59" s="652"/>
      <c r="DA59" s="653"/>
    </row>
    <row r="60" spans="1:105" s="46" customFormat="1" ht="12.75" x14ac:dyDescent="0.25">
      <c r="A60" s="660">
        <v>1</v>
      </c>
      <c r="B60" s="660"/>
      <c r="C60" s="660"/>
      <c r="D60" s="660"/>
      <c r="E60" s="660"/>
      <c r="F60" s="660"/>
      <c r="G60" s="660"/>
      <c r="H60" s="660">
        <v>2</v>
      </c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60"/>
      <c r="Y60" s="660"/>
      <c r="Z60" s="660"/>
      <c r="AA60" s="660"/>
      <c r="AB60" s="660"/>
      <c r="AC60" s="660"/>
      <c r="AD60" s="660"/>
      <c r="AE60" s="660"/>
      <c r="AF60" s="660"/>
      <c r="AG60" s="660"/>
      <c r="AH60" s="660"/>
      <c r="AI60" s="660"/>
      <c r="AJ60" s="660"/>
      <c r="AK60" s="660"/>
      <c r="AL60" s="660"/>
      <c r="AM60" s="660"/>
      <c r="AN60" s="660"/>
      <c r="AO60" s="660"/>
      <c r="AP60" s="660"/>
      <c r="AQ60" s="660"/>
      <c r="AR60" s="660"/>
      <c r="AS60" s="660"/>
      <c r="AT60" s="660"/>
      <c r="AU60" s="660"/>
      <c r="AV60" s="660"/>
      <c r="AW60" s="660"/>
      <c r="AX60" s="660"/>
      <c r="AY60" s="660"/>
      <c r="AZ60" s="660"/>
      <c r="BA60" s="660"/>
      <c r="BB60" s="660"/>
      <c r="BC60" s="660"/>
      <c r="BD60" s="660">
        <v>3</v>
      </c>
      <c r="BE60" s="660"/>
      <c r="BF60" s="660"/>
      <c r="BG60" s="660"/>
      <c r="BH60" s="660"/>
      <c r="BI60" s="660"/>
      <c r="BJ60" s="660"/>
      <c r="BK60" s="660"/>
      <c r="BL60" s="660"/>
      <c r="BM60" s="660"/>
      <c r="BN60" s="660"/>
      <c r="BO60" s="660"/>
      <c r="BP60" s="660"/>
      <c r="BQ60" s="660"/>
      <c r="BR60" s="660"/>
      <c r="BS60" s="660"/>
      <c r="BT60" s="660">
        <v>4</v>
      </c>
      <c r="BU60" s="660"/>
      <c r="BV60" s="660"/>
      <c r="BW60" s="660"/>
      <c r="BX60" s="660"/>
      <c r="BY60" s="660"/>
      <c r="BZ60" s="660"/>
      <c r="CA60" s="660"/>
      <c r="CB60" s="660"/>
      <c r="CC60" s="660"/>
      <c r="CD60" s="660"/>
      <c r="CE60" s="660">
        <v>5</v>
      </c>
      <c r="CF60" s="660"/>
      <c r="CG60" s="660"/>
      <c r="CH60" s="660"/>
      <c r="CI60" s="660"/>
      <c r="CJ60" s="660"/>
      <c r="CK60" s="660"/>
      <c r="CL60" s="660"/>
      <c r="CM60" s="660"/>
      <c r="CN60" s="660"/>
      <c r="CO60" s="660"/>
      <c r="CP60" s="660"/>
      <c r="CQ60" s="660"/>
      <c r="CR60" s="660"/>
      <c r="CS60" s="660"/>
      <c r="CT60" s="660"/>
      <c r="CU60" s="660"/>
      <c r="CV60" s="660"/>
      <c r="CW60" s="660"/>
      <c r="CX60" s="660"/>
      <c r="CY60" s="660"/>
      <c r="CZ60" s="660"/>
      <c r="DA60" s="660"/>
    </row>
    <row r="61" spans="1:105" s="47" customFormat="1" ht="12.75" x14ac:dyDescent="0.25">
      <c r="A61" s="646" t="s">
        <v>133</v>
      </c>
      <c r="B61" s="646"/>
      <c r="C61" s="646"/>
      <c r="D61" s="646"/>
      <c r="E61" s="646"/>
      <c r="F61" s="646"/>
      <c r="G61" s="646"/>
      <c r="H61" s="654" t="s">
        <v>311</v>
      </c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45">
        <v>149248240</v>
      </c>
      <c r="BE61" s="645"/>
      <c r="BF61" s="645"/>
      <c r="BG61" s="645"/>
      <c r="BH61" s="645"/>
      <c r="BI61" s="645"/>
      <c r="BJ61" s="645"/>
      <c r="BK61" s="645"/>
      <c r="BL61" s="645"/>
      <c r="BM61" s="645"/>
      <c r="BN61" s="645"/>
      <c r="BO61" s="645"/>
      <c r="BP61" s="645"/>
      <c r="BQ61" s="645"/>
      <c r="BR61" s="645"/>
      <c r="BS61" s="645"/>
      <c r="BT61" s="645">
        <v>1.5</v>
      </c>
      <c r="BU61" s="645"/>
      <c r="BV61" s="645"/>
      <c r="BW61" s="645"/>
      <c r="BX61" s="645"/>
      <c r="BY61" s="645"/>
      <c r="BZ61" s="645"/>
      <c r="CA61" s="645"/>
      <c r="CB61" s="645"/>
      <c r="CC61" s="645"/>
      <c r="CD61" s="645"/>
      <c r="CE61" s="675">
        <v>593708.68000000005</v>
      </c>
      <c r="CF61" s="675"/>
      <c r="CG61" s="675"/>
      <c r="CH61" s="675"/>
      <c r="CI61" s="675"/>
      <c r="CJ61" s="675"/>
      <c r="CK61" s="675"/>
      <c r="CL61" s="675"/>
      <c r="CM61" s="675"/>
      <c r="CN61" s="675"/>
      <c r="CO61" s="675"/>
      <c r="CP61" s="675"/>
      <c r="CQ61" s="675"/>
      <c r="CR61" s="675"/>
      <c r="CS61" s="675"/>
      <c r="CT61" s="675"/>
      <c r="CU61" s="675"/>
      <c r="CV61" s="675"/>
      <c r="CW61" s="675"/>
      <c r="CX61" s="675"/>
      <c r="CY61" s="675"/>
      <c r="CZ61" s="675"/>
      <c r="DA61" s="675"/>
    </row>
    <row r="62" spans="1:105" s="47" customFormat="1" ht="12.75" x14ac:dyDescent="0.25">
      <c r="A62" s="646" t="s">
        <v>139</v>
      </c>
      <c r="B62" s="646"/>
      <c r="C62" s="646"/>
      <c r="D62" s="646"/>
      <c r="E62" s="646"/>
      <c r="F62" s="646"/>
      <c r="G62" s="646"/>
      <c r="H62" s="642" t="s">
        <v>312</v>
      </c>
      <c r="I62" s="643"/>
      <c r="J62" s="643"/>
      <c r="K62" s="643"/>
      <c r="L62" s="643"/>
      <c r="M62" s="643"/>
      <c r="N62" s="643"/>
      <c r="O62" s="643"/>
      <c r="P62" s="643"/>
      <c r="Q62" s="643"/>
      <c r="R62" s="643"/>
      <c r="S62" s="643"/>
      <c r="T62" s="643"/>
      <c r="U62" s="643"/>
      <c r="V62" s="643"/>
      <c r="W62" s="643"/>
      <c r="X62" s="643"/>
      <c r="Y62" s="643"/>
      <c r="Z62" s="643"/>
      <c r="AA62" s="643"/>
      <c r="AB62" s="643"/>
      <c r="AC62" s="643"/>
      <c r="AD62" s="643"/>
      <c r="AE62" s="643"/>
      <c r="AF62" s="643"/>
      <c r="AG62" s="643"/>
      <c r="AH62" s="643"/>
      <c r="AI62" s="643"/>
      <c r="AJ62" s="643"/>
      <c r="AK62" s="643"/>
      <c r="AL62" s="643"/>
      <c r="AM62" s="643"/>
      <c r="AN62" s="643"/>
      <c r="AO62" s="643"/>
      <c r="AP62" s="643"/>
      <c r="AQ62" s="643"/>
      <c r="AR62" s="643"/>
      <c r="AS62" s="643"/>
      <c r="AT62" s="643"/>
      <c r="AU62" s="643"/>
      <c r="AV62" s="643"/>
      <c r="AW62" s="643"/>
      <c r="AX62" s="643"/>
      <c r="AY62" s="643"/>
      <c r="AZ62" s="643"/>
      <c r="BA62" s="643"/>
      <c r="BB62" s="643"/>
      <c r="BC62" s="644"/>
      <c r="BD62" s="661">
        <v>65000</v>
      </c>
      <c r="BE62" s="662"/>
      <c r="BF62" s="662"/>
      <c r="BG62" s="662"/>
      <c r="BH62" s="662"/>
      <c r="BI62" s="662"/>
      <c r="BJ62" s="662"/>
      <c r="BK62" s="662"/>
      <c r="BL62" s="662"/>
      <c r="BM62" s="662"/>
      <c r="BN62" s="662"/>
      <c r="BO62" s="662"/>
      <c r="BP62" s="662"/>
      <c r="BQ62" s="662"/>
      <c r="BR62" s="662"/>
      <c r="BS62" s="663"/>
      <c r="BT62" s="661">
        <v>2.2000000000000002</v>
      </c>
      <c r="BU62" s="662"/>
      <c r="BV62" s="662"/>
      <c r="BW62" s="662"/>
      <c r="BX62" s="662"/>
      <c r="BY62" s="662"/>
      <c r="BZ62" s="662"/>
      <c r="CA62" s="662"/>
      <c r="CB62" s="662"/>
      <c r="CC62" s="662"/>
      <c r="CD62" s="663"/>
      <c r="CE62" s="664">
        <v>260000</v>
      </c>
      <c r="CF62" s="665"/>
      <c r="CG62" s="665"/>
      <c r="CH62" s="665"/>
      <c r="CI62" s="665"/>
      <c r="CJ62" s="665"/>
      <c r="CK62" s="665"/>
      <c r="CL62" s="665"/>
      <c r="CM62" s="665"/>
      <c r="CN62" s="665"/>
      <c r="CO62" s="665"/>
      <c r="CP62" s="665"/>
      <c r="CQ62" s="665"/>
      <c r="CR62" s="665"/>
      <c r="CS62" s="665"/>
      <c r="CT62" s="665"/>
      <c r="CU62" s="665"/>
      <c r="CV62" s="665"/>
      <c r="CW62" s="665"/>
      <c r="CX62" s="665"/>
      <c r="CY62" s="665"/>
      <c r="CZ62" s="665"/>
      <c r="DA62" s="666"/>
    </row>
    <row r="63" spans="1:105" s="48" customFormat="1" ht="12.75" x14ac:dyDescent="0.25">
      <c r="A63" s="646" t="s">
        <v>150</v>
      </c>
      <c r="B63" s="646"/>
      <c r="C63" s="646"/>
      <c r="D63" s="646"/>
      <c r="E63" s="646"/>
      <c r="F63" s="646"/>
      <c r="G63" s="646"/>
      <c r="H63" s="654" t="s">
        <v>313</v>
      </c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/>
      <c r="AK63" s="654"/>
      <c r="AL63" s="654"/>
      <c r="AM63" s="654"/>
      <c r="AN63" s="654"/>
      <c r="AO63" s="654"/>
      <c r="AP63" s="654"/>
      <c r="AQ63" s="654"/>
      <c r="AR63" s="654"/>
      <c r="AS63" s="654"/>
      <c r="AT63" s="654"/>
      <c r="AU63" s="654"/>
      <c r="AV63" s="654"/>
      <c r="AW63" s="654"/>
      <c r="AX63" s="654"/>
      <c r="AY63" s="654"/>
      <c r="AZ63" s="654"/>
      <c r="BA63" s="654"/>
      <c r="BB63" s="654"/>
      <c r="BC63" s="654"/>
      <c r="BD63" s="645">
        <v>71.38</v>
      </c>
      <c r="BE63" s="645"/>
      <c r="BF63" s="645"/>
      <c r="BG63" s="645"/>
      <c r="BH63" s="645"/>
      <c r="BI63" s="645"/>
      <c r="BJ63" s="645"/>
      <c r="BK63" s="645"/>
      <c r="BL63" s="645"/>
      <c r="BM63" s="645"/>
      <c r="BN63" s="645"/>
      <c r="BO63" s="645"/>
      <c r="BP63" s="645"/>
      <c r="BQ63" s="645"/>
      <c r="BR63" s="645"/>
      <c r="BS63" s="645"/>
      <c r="BT63" s="645">
        <v>7.7</v>
      </c>
      <c r="BU63" s="645"/>
      <c r="BV63" s="645"/>
      <c r="BW63" s="645"/>
      <c r="BX63" s="645"/>
      <c r="BY63" s="645"/>
      <c r="BZ63" s="645"/>
      <c r="CA63" s="645"/>
      <c r="CB63" s="645"/>
      <c r="CC63" s="645"/>
      <c r="CD63" s="645"/>
      <c r="CE63" s="675">
        <v>5350</v>
      </c>
      <c r="CF63" s="675"/>
      <c r="CG63" s="675"/>
      <c r="CH63" s="675"/>
      <c r="CI63" s="675"/>
      <c r="CJ63" s="675"/>
      <c r="CK63" s="675"/>
      <c r="CL63" s="675"/>
      <c r="CM63" s="675"/>
      <c r="CN63" s="675"/>
      <c r="CO63" s="675"/>
      <c r="CP63" s="675"/>
      <c r="CQ63" s="675"/>
      <c r="CR63" s="675"/>
      <c r="CS63" s="675"/>
      <c r="CT63" s="675"/>
      <c r="CU63" s="675"/>
      <c r="CV63" s="675"/>
      <c r="CW63" s="675"/>
      <c r="CX63" s="675"/>
      <c r="CY63" s="675"/>
      <c r="CZ63" s="675"/>
      <c r="DA63" s="675"/>
    </row>
    <row r="64" spans="1:105" s="48" customFormat="1" ht="12.75" x14ac:dyDescent="0.25">
      <c r="A64" s="646"/>
      <c r="B64" s="646"/>
      <c r="C64" s="646"/>
      <c r="D64" s="646"/>
      <c r="E64" s="646"/>
      <c r="F64" s="646"/>
      <c r="G64" s="646"/>
      <c r="H64" s="658" t="s">
        <v>127</v>
      </c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8"/>
      <c r="AA64" s="658"/>
      <c r="AB64" s="658"/>
      <c r="AC64" s="658"/>
      <c r="AD64" s="658"/>
      <c r="AE64" s="658"/>
      <c r="AF64" s="658"/>
      <c r="AG64" s="658"/>
      <c r="AH64" s="658"/>
      <c r="AI64" s="658"/>
      <c r="AJ64" s="658"/>
      <c r="AK64" s="658"/>
      <c r="AL64" s="658"/>
      <c r="AM64" s="658"/>
      <c r="AN64" s="658"/>
      <c r="AO64" s="658"/>
      <c r="AP64" s="658"/>
      <c r="AQ64" s="658"/>
      <c r="AR64" s="658"/>
      <c r="AS64" s="658"/>
      <c r="AT64" s="658"/>
      <c r="AU64" s="658"/>
      <c r="AV64" s="658"/>
      <c r="AW64" s="658"/>
      <c r="AX64" s="658"/>
      <c r="AY64" s="658"/>
      <c r="AZ64" s="658"/>
      <c r="BA64" s="658"/>
      <c r="BB64" s="658"/>
      <c r="BC64" s="659"/>
      <c r="BD64" s="645"/>
      <c r="BE64" s="645"/>
      <c r="BF64" s="645"/>
      <c r="BG64" s="645"/>
      <c r="BH64" s="645"/>
      <c r="BI64" s="645"/>
      <c r="BJ64" s="645"/>
      <c r="BK64" s="645"/>
      <c r="BL64" s="645"/>
      <c r="BM64" s="645"/>
      <c r="BN64" s="645"/>
      <c r="BO64" s="645"/>
      <c r="BP64" s="645"/>
      <c r="BQ64" s="645"/>
      <c r="BR64" s="645"/>
      <c r="BS64" s="645"/>
      <c r="BT64" s="645" t="s">
        <v>128</v>
      </c>
      <c r="BU64" s="645"/>
      <c r="BV64" s="645"/>
      <c r="BW64" s="645"/>
      <c r="BX64" s="645"/>
      <c r="BY64" s="645"/>
      <c r="BZ64" s="645"/>
      <c r="CA64" s="645"/>
      <c r="CB64" s="645"/>
      <c r="CC64" s="645"/>
      <c r="CD64" s="645"/>
      <c r="CE64" s="675">
        <f>SUM(CE61:CE63)</f>
        <v>859058.68</v>
      </c>
      <c r="CF64" s="675"/>
      <c r="CG64" s="675"/>
      <c r="CH64" s="675"/>
      <c r="CI64" s="675"/>
      <c r="CJ64" s="675"/>
      <c r="CK64" s="675"/>
      <c r="CL64" s="675"/>
      <c r="CM64" s="675"/>
      <c r="CN64" s="675"/>
      <c r="CO64" s="675"/>
      <c r="CP64" s="675"/>
      <c r="CQ64" s="675"/>
      <c r="CR64" s="675"/>
      <c r="CS64" s="675"/>
      <c r="CT64" s="675"/>
      <c r="CU64" s="675"/>
      <c r="CV64" s="675"/>
      <c r="CW64" s="675"/>
      <c r="CX64" s="675"/>
      <c r="CY64" s="675"/>
      <c r="CZ64" s="675"/>
      <c r="DA64" s="675"/>
    </row>
    <row r="65" spans="1:105" s="48" customForma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</row>
    <row r="66" spans="1:105" s="48" customForma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</row>
    <row r="67" spans="1:105" s="48" customForma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</row>
    <row r="68" spans="1:105" s="48" customFormat="1" ht="18.75" customHeight="1" x14ac:dyDescent="0.2">
      <c r="A68" s="668" t="s">
        <v>165</v>
      </c>
      <c r="B68" s="668"/>
      <c r="C68" s="668"/>
      <c r="D68" s="66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668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  <c r="BG68" s="668"/>
      <c r="BH68" s="668"/>
      <c r="BI68" s="668"/>
      <c r="BJ68" s="668"/>
      <c r="BK68" s="668"/>
      <c r="BL68" s="668"/>
      <c r="BM68" s="668"/>
      <c r="BN68" s="668"/>
      <c r="BO68" s="668"/>
      <c r="BP68" s="668"/>
      <c r="BQ68" s="668"/>
      <c r="BR68" s="668"/>
      <c r="BS68" s="668"/>
      <c r="BT68" s="668"/>
      <c r="BU68" s="668"/>
      <c r="BV68" s="668"/>
      <c r="BW68" s="668"/>
      <c r="BX68" s="668"/>
      <c r="BY68" s="668"/>
      <c r="BZ68" s="668"/>
      <c r="CA68" s="668"/>
      <c r="CB68" s="668"/>
      <c r="CC68" s="668"/>
      <c r="CD68" s="668"/>
      <c r="CE68" s="668"/>
      <c r="CF68" s="668"/>
      <c r="CG68" s="668"/>
      <c r="CH68" s="668"/>
      <c r="CI68" s="668"/>
      <c r="CJ68" s="668"/>
      <c r="CK68" s="668"/>
      <c r="CL68" s="668"/>
      <c r="CM68" s="668"/>
      <c r="CN68" s="668"/>
      <c r="CO68" s="668"/>
      <c r="CP68" s="668"/>
      <c r="CQ68" s="668"/>
      <c r="CR68" s="668"/>
      <c r="CS68" s="668"/>
      <c r="CT68" s="668"/>
      <c r="CU68" s="668"/>
      <c r="CV68" s="668"/>
      <c r="CW68" s="668"/>
      <c r="CX68" s="668"/>
      <c r="CY68" s="668"/>
      <c r="CZ68" s="668"/>
      <c r="DA68" s="668"/>
    </row>
    <row r="69" spans="1:105" s="48" customFormat="1" ht="0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</row>
    <row r="70" spans="1:105" x14ac:dyDescent="0.25">
      <c r="A70" s="45" t="s">
        <v>153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655" t="s">
        <v>314</v>
      </c>
      <c r="Y70" s="655"/>
      <c r="Z70" s="655"/>
      <c r="AA70" s="655"/>
      <c r="AB70" s="655"/>
      <c r="AC70" s="655"/>
      <c r="AD70" s="655"/>
      <c r="AE70" s="655"/>
      <c r="AF70" s="655"/>
      <c r="AG70" s="655"/>
      <c r="AH70" s="655"/>
      <c r="AI70" s="655"/>
      <c r="AJ70" s="655"/>
      <c r="AK70" s="655"/>
      <c r="AL70" s="655"/>
      <c r="AM70" s="655"/>
      <c r="AN70" s="655"/>
      <c r="AO70" s="655"/>
      <c r="AP70" s="655"/>
      <c r="AQ70" s="655"/>
      <c r="AR70" s="655"/>
      <c r="AS70" s="655"/>
      <c r="AT70" s="655"/>
      <c r="AU70" s="655"/>
      <c r="AV70" s="655"/>
      <c r="AW70" s="655"/>
      <c r="AX70" s="655"/>
      <c r="AY70" s="655"/>
      <c r="AZ70" s="655"/>
      <c r="BA70" s="655"/>
      <c r="BB70" s="655"/>
      <c r="BC70" s="655"/>
      <c r="BD70" s="655"/>
      <c r="BE70" s="655"/>
      <c r="BF70" s="655"/>
      <c r="BG70" s="655"/>
      <c r="BH70" s="655"/>
      <c r="BI70" s="655"/>
      <c r="BJ70" s="655"/>
      <c r="BK70" s="655"/>
      <c r="BL70" s="655"/>
      <c r="BM70" s="655"/>
      <c r="BN70" s="655"/>
      <c r="BO70" s="655"/>
      <c r="BP70" s="655"/>
      <c r="BQ70" s="655"/>
      <c r="BR70" s="655"/>
      <c r="BS70" s="655"/>
      <c r="BT70" s="655"/>
      <c r="BU70" s="655"/>
      <c r="BV70" s="655"/>
      <c r="BW70" s="655"/>
      <c r="BX70" s="655"/>
      <c r="BY70" s="655"/>
      <c r="BZ70" s="655"/>
      <c r="CA70" s="655"/>
      <c r="CB70" s="655"/>
      <c r="CC70" s="655"/>
      <c r="CD70" s="655"/>
      <c r="CE70" s="655"/>
      <c r="CF70" s="655"/>
      <c r="CG70" s="655"/>
      <c r="CH70" s="655"/>
      <c r="CI70" s="655"/>
      <c r="CJ70" s="655"/>
      <c r="CK70" s="655"/>
      <c r="CL70" s="655"/>
      <c r="CM70" s="655"/>
      <c r="CN70" s="655"/>
      <c r="CO70" s="655"/>
      <c r="CP70" s="655"/>
      <c r="CQ70" s="655"/>
      <c r="CR70" s="655"/>
      <c r="CS70" s="655"/>
      <c r="CT70" s="655"/>
      <c r="CU70" s="655"/>
      <c r="CV70" s="655"/>
      <c r="CW70" s="655"/>
      <c r="CX70" s="655"/>
      <c r="CY70" s="655"/>
      <c r="CZ70" s="655"/>
      <c r="DA70" s="655"/>
    </row>
    <row r="71" spans="1:105" s="45" customFormat="1" ht="7.5" customHeight="1" x14ac:dyDescent="0.2"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</row>
    <row r="72" spans="1:105" x14ac:dyDescent="0.25">
      <c r="A72" s="656" t="s">
        <v>154</v>
      </c>
      <c r="B72" s="656"/>
      <c r="C72" s="656"/>
      <c r="D72" s="656"/>
      <c r="E72" s="656"/>
      <c r="F72" s="656"/>
      <c r="G72" s="656"/>
      <c r="H72" s="656"/>
      <c r="I72" s="656"/>
      <c r="J72" s="656"/>
      <c r="K72" s="656"/>
      <c r="L72" s="656"/>
      <c r="M72" s="656"/>
      <c r="N72" s="656"/>
      <c r="O72" s="656"/>
      <c r="P72" s="656"/>
      <c r="Q72" s="656"/>
      <c r="R72" s="656"/>
      <c r="S72" s="656"/>
      <c r="T72" s="656"/>
      <c r="U72" s="656"/>
      <c r="V72" s="656"/>
      <c r="W72" s="656"/>
      <c r="X72" s="656"/>
      <c r="Y72" s="656"/>
      <c r="Z72" s="656"/>
      <c r="AA72" s="656"/>
      <c r="AB72" s="656"/>
      <c r="AC72" s="656"/>
      <c r="AD72" s="656"/>
      <c r="AE72" s="656"/>
      <c r="AF72" s="656"/>
      <c r="AG72" s="656"/>
      <c r="AH72" s="656"/>
      <c r="AI72" s="656"/>
      <c r="AJ72" s="656"/>
      <c r="AK72" s="656"/>
      <c r="AL72" s="656"/>
      <c r="AM72" s="656"/>
      <c r="AN72" s="656"/>
      <c r="AO72" s="656"/>
      <c r="AP72" s="657" t="s">
        <v>316</v>
      </c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7"/>
      <c r="BX72" s="657"/>
      <c r="BY72" s="657"/>
      <c r="BZ72" s="657"/>
      <c r="CA72" s="657"/>
      <c r="CB72" s="657"/>
      <c r="CC72" s="657"/>
      <c r="CD72" s="657"/>
      <c r="CE72" s="657"/>
      <c r="CF72" s="657"/>
      <c r="CG72" s="657"/>
      <c r="CH72" s="657"/>
      <c r="CI72" s="657"/>
      <c r="CJ72" s="657"/>
      <c r="CK72" s="657"/>
      <c r="CL72" s="657"/>
      <c r="CM72" s="657"/>
      <c r="CN72" s="657"/>
      <c r="CO72" s="657"/>
      <c r="CP72" s="657"/>
      <c r="CQ72" s="657"/>
      <c r="CR72" s="657"/>
      <c r="CS72" s="657"/>
      <c r="CT72" s="657"/>
      <c r="CU72" s="657"/>
      <c r="CV72" s="657"/>
      <c r="CW72" s="657"/>
      <c r="CX72" s="657"/>
      <c r="CY72" s="657"/>
      <c r="CZ72" s="657"/>
      <c r="DA72" s="657"/>
    </row>
    <row r="73" spans="1:105" s="46" customFormat="1" ht="6.7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</row>
    <row r="74" spans="1:105" s="47" customFormat="1" ht="15" customHeight="1" x14ac:dyDescent="0.2">
      <c r="A74" s="668" t="s">
        <v>166</v>
      </c>
      <c r="B74" s="668"/>
      <c r="C74" s="668"/>
      <c r="D74" s="668"/>
      <c r="E74" s="668"/>
      <c r="F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668"/>
      <c r="AS74" s="668"/>
      <c r="AT74" s="668"/>
      <c r="AU74" s="668"/>
      <c r="AV74" s="668"/>
      <c r="AW74" s="668"/>
      <c r="AX74" s="668"/>
      <c r="AY74" s="668"/>
      <c r="AZ74" s="668"/>
      <c r="BA74" s="668"/>
      <c r="BB74" s="668"/>
      <c r="BC74" s="668"/>
      <c r="BD74" s="668"/>
      <c r="BE74" s="668"/>
      <c r="BF74" s="668"/>
      <c r="BG74" s="668"/>
      <c r="BH74" s="668"/>
      <c r="BI74" s="668"/>
      <c r="BJ74" s="668"/>
      <c r="BK74" s="668"/>
      <c r="BL74" s="668"/>
      <c r="BM74" s="668"/>
      <c r="BN74" s="668"/>
      <c r="BO74" s="668"/>
      <c r="BP74" s="668"/>
      <c r="BQ74" s="668"/>
      <c r="BR74" s="668"/>
      <c r="BS74" s="668"/>
      <c r="BT74" s="668"/>
      <c r="BU74" s="668"/>
      <c r="BV74" s="668"/>
      <c r="BW74" s="668"/>
      <c r="BX74" s="668"/>
      <c r="BY74" s="668"/>
      <c r="BZ74" s="668"/>
      <c r="CA74" s="668"/>
      <c r="CB74" s="668"/>
      <c r="CC74" s="668"/>
      <c r="CD74" s="668"/>
      <c r="CE74" s="668"/>
      <c r="CF74" s="668"/>
      <c r="CG74" s="668"/>
      <c r="CH74" s="668"/>
      <c r="CI74" s="668"/>
      <c r="CJ74" s="668"/>
      <c r="CK74" s="668"/>
      <c r="CL74" s="668"/>
      <c r="CM74" s="668"/>
      <c r="CN74" s="668"/>
      <c r="CO74" s="668"/>
      <c r="CP74" s="668"/>
      <c r="CQ74" s="668"/>
      <c r="CR74" s="668"/>
      <c r="CS74" s="668"/>
      <c r="CT74" s="668"/>
      <c r="CU74" s="668"/>
      <c r="CV74" s="668"/>
      <c r="CW74" s="668"/>
      <c r="CX74" s="668"/>
      <c r="CY74" s="668"/>
      <c r="CZ74" s="668"/>
      <c r="DA74" s="668"/>
    </row>
    <row r="75" spans="1:105" s="48" customFormat="1" hidden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</row>
    <row r="76" spans="1:105" s="48" customFormat="1" ht="43.5" customHeight="1" x14ac:dyDescent="0.25">
      <c r="A76" s="704" t="s">
        <v>125</v>
      </c>
      <c r="B76" s="705"/>
      <c r="C76" s="705"/>
      <c r="D76" s="705"/>
      <c r="E76" s="705"/>
      <c r="F76" s="705"/>
      <c r="G76" s="706"/>
      <c r="H76" s="704" t="s">
        <v>155</v>
      </c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705"/>
      <c r="AC76" s="705"/>
      <c r="AD76" s="705"/>
      <c r="AE76" s="705"/>
      <c r="AF76" s="705"/>
      <c r="AG76" s="705"/>
      <c r="AH76" s="705"/>
      <c r="AI76" s="705"/>
      <c r="AJ76" s="705"/>
      <c r="AK76" s="705"/>
      <c r="AL76" s="705"/>
      <c r="AM76" s="705"/>
      <c r="AN76" s="705"/>
      <c r="AO76" s="706"/>
      <c r="AP76" s="704" t="s">
        <v>167</v>
      </c>
      <c r="AQ76" s="705"/>
      <c r="AR76" s="705"/>
      <c r="AS76" s="705"/>
      <c r="AT76" s="705"/>
      <c r="AU76" s="705"/>
      <c r="AV76" s="705"/>
      <c r="AW76" s="705"/>
      <c r="AX76" s="705"/>
      <c r="AY76" s="705"/>
      <c r="AZ76" s="705"/>
      <c r="BA76" s="705"/>
      <c r="BB76" s="705"/>
      <c r="BC76" s="705"/>
      <c r="BD76" s="705"/>
      <c r="BE76" s="706"/>
      <c r="BF76" s="704" t="s">
        <v>168</v>
      </c>
      <c r="BG76" s="705"/>
      <c r="BH76" s="705"/>
      <c r="BI76" s="705"/>
      <c r="BJ76" s="705"/>
      <c r="BK76" s="705"/>
      <c r="BL76" s="705"/>
      <c r="BM76" s="705"/>
      <c r="BN76" s="705"/>
      <c r="BO76" s="705"/>
      <c r="BP76" s="705"/>
      <c r="BQ76" s="705"/>
      <c r="BR76" s="705"/>
      <c r="BS76" s="705"/>
      <c r="BT76" s="705"/>
      <c r="BU76" s="706"/>
      <c r="BV76" s="704" t="s">
        <v>169</v>
      </c>
      <c r="BW76" s="705"/>
      <c r="BX76" s="705"/>
      <c r="BY76" s="705"/>
      <c r="BZ76" s="705"/>
      <c r="CA76" s="705"/>
      <c r="CB76" s="705"/>
      <c r="CC76" s="705"/>
      <c r="CD76" s="705"/>
      <c r="CE76" s="705"/>
      <c r="CF76" s="705"/>
      <c r="CG76" s="705"/>
      <c r="CH76" s="705"/>
      <c r="CI76" s="705"/>
      <c r="CJ76" s="705"/>
      <c r="CK76" s="706"/>
      <c r="CL76" s="704" t="s">
        <v>126</v>
      </c>
      <c r="CM76" s="705"/>
      <c r="CN76" s="705"/>
      <c r="CO76" s="705"/>
      <c r="CP76" s="705"/>
      <c r="CQ76" s="705"/>
      <c r="CR76" s="705"/>
      <c r="CS76" s="705"/>
      <c r="CT76" s="705"/>
      <c r="CU76" s="705"/>
      <c r="CV76" s="705"/>
      <c r="CW76" s="705"/>
      <c r="CX76" s="705"/>
      <c r="CY76" s="705"/>
      <c r="CZ76" s="705"/>
      <c r="DA76" s="706"/>
    </row>
    <row r="77" spans="1:105" s="48" customFormat="1" ht="12.75" x14ac:dyDescent="0.25">
      <c r="A77" s="660">
        <v>1</v>
      </c>
      <c r="B77" s="660"/>
      <c r="C77" s="660"/>
      <c r="D77" s="660"/>
      <c r="E77" s="660"/>
      <c r="F77" s="660"/>
      <c r="G77" s="660"/>
      <c r="H77" s="660">
        <v>2</v>
      </c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0">
        <v>3</v>
      </c>
      <c r="AQ77" s="660"/>
      <c r="AR77" s="660"/>
      <c r="AS77" s="660"/>
      <c r="AT77" s="660"/>
      <c r="AU77" s="660"/>
      <c r="AV77" s="660"/>
      <c r="AW77" s="660"/>
      <c r="AX77" s="660"/>
      <c r="AY77" s="660"/>
      <c r="AZ77" s="660"/>
      <c r="BA77" s="660"/>
      <c r="BB77" s="660"/>
      <c r="BC77" s="660"/>
      <c r="BD77" s="660"/>
      <c r="BE77" s="660"/>
      <c r="BF77" s="660">
        <v>4</v>
      </c>
      <c r="BG77" s="660"/>
      <c r="BH77" s="660"/>
      <c r="BI77" s="660"/>
      <c r="BJ77" s="660"/>
      <c r="BK77" s="660"/>
      <c r="BL77" s="660"/>
      <c r="BM77" s="660"/>
      <c r="BN77" s="660"/>
      <c r="BO77" s="660"/>
      <c r="BP77" s="660"/>
      <c r="BQ77" s="660"/>
      <c r="BR77" s="660"/>
      <c r="BS77" s="660"/>
      <c r="BT77" s="660"/>
      <c r="BU77" s="660"/>
      <c r="BV77" s="660">
        <v>5</v>
      </c>
      <c r="BW77" s="660"/>
      <c r="BX77" s="660"/>
      <c r="BY77" s="660"/>
      <c r="BZ77" s="660"/>
      <c r="CA77" s="660"/>
      <c r="CB77" s="660"/>
      <c r="CC77" s="660"/>
      <c r="CD77" s="660"/>
      <c r="CE77" s="660"/>
      <c r="CF77" s="660"/>
      <c r="CG77" s="660"/>
      <c r="CH77" s="660"/>
      <c r="CI77" s="660"/>
      <c r="CJ77" s="660"/>
      <c r="CK77" s="660"/>
      <c r="CL77" s="660">
        <v>6</v>
      </c>
      <c r="CM77" s="660"/>
      <c r="CN77" s="660"/>
      <c r="CO77" s="660"/>
      <c r="CP77" s="660"/>
      <c r="CQ77" s="660"/>
      <c r="CR77" s="660"/>
      <c r="CS77" s="660"/>
      <c r="CT77" s="660"/>
      <c r="CU77" s="660"/>
      <c r="CV77" s="660"/>
      <c r="CW77" s="660"/>
      <c r="CX77" s="660"/>
      <c r="CY77" s="660"/>
      <c r="CZ77" s="660"/>
      <c r="DA77" s="660"/>
    </row>
    <row r="78" spans="1:105" x14ac:dyDescent="0.25">
      <c r="A78" s="646" t="s">
        <v>133</v>
      </c>
      <c r="B78" s="646"/>
      <c r="C78" s="646"/>
      <c r="D78" s="646"/>
      <c r="E78" s="646"/>
      <c r="F78" s="646"/>
      <c r="G78" s="646"/>
      <c r="H78" s="654" t="s">
        <v>274</v>
      </c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  <c r="AA78" s="654"/>
      <c r="AB78" s="654"/>
      <c r="AC78" s="654"/>
      <c r="AD78" s="654"/>
      <c r="AE78" s="654"/>
      <c r="AF78" s="654"/>
      <c r="AG78" s="654"/>
      <c r="AH78" s="654"/>
      <c r="AI78" s="654"/>
      <c r="AJ78" s="654"/>
      <c r="AK78" s="654"/>
      <c r="AL78" s="654"/>
      <c r="AM78" s="654"/>
      <c r="AN78" s="654"/>
      <c r="AO78" s="654"/>
      <c r="AP78" s="645">
        <v>3</v>
      </c>
      <c r="AQ78" s="645"/>
      <c r="AR78" s="645"/>
      <c r="AS78" s="645"/>
      <c r="AT78" s="645"/>
      <c r="AU78" s="645"/>
      <c r="AV78" s="645"/>
      <c r="AW78" s="645"/>
      <c r="AX78" s="645"/>
      <c r="AY78" s="645"/>
      <c r="AZ78" s="645"/>
      <c r="BA78" s="645"/>
      <c r="BB78" s="645"/>
      <c r="BC78" s="645"/>
      <c r="BD78" s="645"/>
      <c r="BE78" s="645"/>
      <c r="BF78" s="645">
        <v>12</v>
      </c>
      <c r="BG78" s="645"/>
      <c r="BH78" s="645"/>
      <c r="BI78" s="645"/>
      <c r="BJ78" s="645"/>
      <c r="BK78" s="645"/>
      <c r="BL78" s="645"/>
      <c r="BM78" s="645"/>
      <c r="BN78" s="645"/>
      <c r="BO78" s="645"/>
      <c r="BP78" s="645"/>
      <c r="BQ78" s="645"/>
      <c r="BR78" s="645"/>
      <c r="BS78" s="645"/>
      <c r="BT78" s="645"/>
      <c r="BU78" s="645"/>
      <c r="BV78" s="645" t="s">
        <v>128</v>
      </c>
      <c r="BW78" s="645"/>
      <c r="BX78" s="645"/>
      <c r="BY78" s="645"/>
      <c r="BZ78" s="645"/>
      <c r="CA78" s="645"/>
      <c r="CB78" s="645"/>
      <c r="CC78" s="645"/>
      <c r="CD78" s="645"/>
      <c r="CE78" s="645"/>
      <c r="CF78" s="645"/>
      <c r="CG78" s="645"/>
      <c r="CH78" s="645"/>
      <c r="CI78" s="645"/>
      <c r="CJ78" s="645"/>
      <c r="CK78" s="645"/>
      <c r="CL78" s="637">
        <v>16000</v>
      </c>
      <c r="CM78" s="637"/>
      <c r="CN78" s="637"/>
      <c r="CO78" s="637"/>
      <c r="CP78" s="637"/>
      <c r="CQ78" s="637"/>
      <c r="CR78" s="637"/>
      <c r="CS78" s="637"/>
      <c r="CT78" s="637"/>
      <c r="CU78" s="637"/>
      <c r="CV78" s="637"/>
      <c r="CW78" s="637"/>
      <c r="CX78" s="637"/>
      <c r="CY78" s="637"/>
      <c r="CZ78" s="637"/>
      <c r="DA78" s="637"/>
    </row>
    <row r="79" spans="1:105" s="45" customFormat="1" ht="14.25" x14ac:dyDescent="0.2">
      <c r="A79" s="646" t="s">
        <v>139</v>
      </c>
      <c r="B79" s="646"/>
      <c r="C79" s="646"/>
      <c r="D79" s="646"/>
      <c r="E79" s="646"/>
      <c r="F79" s="646"/>
      <c r="G79" s="646"/>
      <c r="H79" s="654" t="s">
        <v>315</v>
      </c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4"/>
      <c r="Y79" s="654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45" t="s">
        <v>128</v>
      </c>
      <c r="AQ79" s="645"/>
      <c r="AR79" s="645"/>
      <c r="AS79" s="645"/>
      <c r="AT79" s="645"/>
      <c r="AU79" s="645"/>
      <c r="AV79" s="645"/>
      <c r="AW79" s="645"/>
      <c r="AX79" s="645"/>
      <c r="AY79" s="645"/>
      <c r="AZ79" s="645"/>
      <c r="BA79" s="645"/>
      <c r="BB79" s="645"/>
      <c r="BC79" s="645"/>
      <c r="BD79" s="645"/>
      <c r="BE79" s="645"/>
      <c r="BF79" s="645">
        <v>12</v>
      </c>
      <c r="BG79" s="645"/>
      <c r="BH79" s="645"/>
      <c r="BI79" s="645"/>
      <c r="BJ79" s="645"/>
      <c r="BK79" s="645"/>
      <c r="BL79" s="645"/>
      <c r="BM79" s="645"/>
      <c r="BN79" s="645"/>
      <c r="BO79" s="645"/>
      <c r="BP79" s="645"/>
      <c r="BQ79" s="645"/>
      <c r="BR79" s="645"/>
      <c r="BS79" s="645"/>
      <c r="BT79" s="645"/>
      <c r="BU79" s="645"/>
      <c r="BV79" s="637">
        <v>5500</v>
      </c>
      <c r="BW79" s="637"/>
      <c r="BX79" s="637"/>
      <c r="BY79" s="637"/>
      <c r="BZ79" s="637"/>
      <c r="CA79" s="637"/>
      <c r="CB79" s="637"/>
      <c r="CC79" s="637"/>
      <c r="CD79" s="637"/>
      <c r="CE79" s="637"/>
      <c r="CF79" s="637"/>
      <c r="CG79" s="637"/>
      <c r="CH79" s="637"/>
      <c r="CI79" s="637"/>
      <c r="CJ79" s="637"/>
      <c r="CK79" s="637"/>
      <c r="CL79" s="637">
        <v>66000</v>
      </c>
      <c r="CM79" s="637"/>
      <c r="CN79" s="637"/>
      <c r="CO79" s="637"/>
      <c r="CP79" s="637"/>
      <c r="CQ79" s="637"/>
      <c r="CR79" s="637"/>
      <c r="CS79" s="637"/>
      <c r="CT79" s="637"/>
      <c r="CU79" s="637"/>
      <c r="CV79" s="637"/>
      <c r="CW79" s="637"/>
      <c r="CX79" s="637"/>
      <c r="CY79" s="637"/>
      <c r="CZ79" s="637"/>
      <c r="DA79" s="637"/>
    </row>
    <row r="80" spans="1:105" x14ac:dyDescent="0.25">
      <c r="A80" s="646"/>
      <c r="B80" s="646"/>
      <c r="C80" s="646"/>
      <c r="D80" s="646"/>
      <c r="E80" s="646"/>
      <c r="F80" s="646"/>
      <c r="G80" s="646"/>
      <c r="H80" s="707" t="s">
        <v>170</v>
      </c>
      <c r="I80" s="708"/>
      <c r="J80" s="708"/>
      <c r="K80" s="708"/>
      <c r="L80" s="708"/>
      <c r="M80" s="708"/>
      <c r="N80" s="708"/>
      <c r="O80" s="708"/>
      <c r="P80" s="708"/>
      <c r="Q80" s="708"/>
      <c r="R80" s="708"/>
      <c r="S80" s="708"/>
      <c r="T80" s="708"/>
      <c r="U80" s="708"/>
      <c r="V80" s="708"/>
      <c r="W80" s="708"/>
      <c r="X80" s="708"/>
      <c r="Y80" s="708"/>
      <c r="Z80" s="708"/>
      <c r="AA80" s="708"/>
      <c r="AB80" s="708"/>
      <c r="AC80" s="708"/>
      <c r="AD80" s="708"/>
      <c r="AE80" s="708"/>
      <c r="AF80" s="708"/>
      <c r="AG80" s="708"/>
      <c r="AH80" s="708"/>
      <c r="AI80" s="708"/>
      <c r="AJ80" s="708"/>
      <c r="AK80" s="708"/>
      <c r="AL80" s="708"/>
      <c r="AM80" s="708"/>
      <c r="AN80" s="708"/>
      <c r="AO80" s="709"/>
      <c r="AP80" s="645" t="s">
        <v>128</v>
      </c>
      <c r="AQ80" s="645"/>
      <c r="AR80" s="645"/>
      <c r="AS80" s="645"/>
      <c r="AT80" s="645"/>
      <c r="AU80" s="645"/>
      <c r="AV80" s="645"/>
      <c r="AW80" s="645"/>
      <c r="AX80" s="645"/>
      <c r="AY80" s="645"/>
      <c r="AZ80" s="645"/>
      <c r="BA80" s="645"/>
      <c r="BB80" s="645"/>
      <c r="BC80" s="645"/>
      <c r="BD80" s="645"/>
      <c r="BE80" s="645"/>
      <c r="BF80" s="645" t="s">
        <v>128</v>
      </c>
      <c r="BG80" s="645"/>
      <c r="BH80" s="645"/>
      <c r="BI80" s="645"/>
      <c r="BJ80" s="645"/>
      <c r="BK80" s="645"/>
      <c r="BL80" s="645"/>
      <c r="BM80" s="645"/>
      <c r="BN80" s="645"/>
      <c r="BO80" s="645"/>
      <c r="BP80" s="645"/>
      <c r="BQ80" s="645"/>
      <c r="BR80" s="645"/>
      <c r="BS80" s="645"/>
      <c r="BT80" s="645"/>
      <c r="BU80" s="645"/>
      <c r="BV80" s="645" t="s">
        <v>128</v>
      </c>
      <c r="BW80" s="645"/>
      <c r="BX80" s="645"/>
      <c r="BY80" s="645"/>
      <c r="BZ80" s="645"/>
      <c r="CA80" s="645"/>
      <c r="CB80" s="645"/>
      <c r="CC80" s="645"/>
      <c r="CD80" s="645"/>
      <c r="CE80" s="645"/>
      <c r="CF80" s="645"/>
      <c r="CG80" s="645"/>
      <c r="CH80" s="645"/>
      <c r="CI80" s="645"/>
      <c r="CJ80" s="645"/>
      <c r="CK80" s="645"/>
      <c r="CL80" s="637">
        <f>SUM(CL78:CL79)</f>
        <v>82000</v>
      </c>
      <c r="CM80" s="637"/>
      <c r="CN80" s="637"/>
      <c r="CO80" s="637"/>
      <c r="CP80" s="637"/>
      <c r="CQ80" s="637"/>
      <c r="CR80" s="637"/>
      <c r="CS80" s="637"/>
      <c r="CT80" s="637"/>
      <c r="CU80" s="637"/>
      <c r="CV80" s="637"/>
      <c r="CW80" s="637"/>
      <c r="CX80" s="637"/>
      <c r="CY80" s="637"/>
      <c r="CZ80" s="637"/>
      <c r="DA80" s="637"/>
    </row>
    <row r="81" spans="1:105" s="46" customFormat="1" ht="24.7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</row>
    <row r="82" spans="1:105" s="47" customFormat="1" ht="12.75" customHeight="1" x14ac:dyDescent="0.2">
      <c r="A82" s="668" t="s">
        <v>171</v>
      </c>
      <c r="B82" s="668"/>
      <c r="C82" s="668"/>
      <c r="D82" s="668"/>
      <c r="E82" s="668"/>
      <c r="F82" s="668"/>
      <c r="G82" s="668"/>
      <c r="H82" s="668"/>
      <c r="I82" s="668"/>
      <c r="J82" s="668"/>
      <c r="K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668"/>
      <c r="AS82" s="668"/>
      <c r="AT82" s="668"/>
      <c r="AU82" s="668"/>
      <c r="AV82" s="668"/>
      <c r="AW82" s="668"/>
      <c r="AX82" s="668"/>
      <c r="AY82" s="668"/>
      <c r="AZ82" s="668"/>
      <c r="BA82" s="668"/>
      <c r="BB82" s="668"/>
      <c r="BC82" s="668"/>
      <c r="BD82" s="668"/>
      <c r="BE82" s="668"/>
      <c r="BF82" s="668"/>
      <c r="BG82" s="668"/>
      <c r="BH82" s="668"/>
      <c r="BI82" s="668"/>
      <c r="BJ82" s="668"/>
      <c r="BK82" s="668"/>
      <c r="BL82" s="668"/>
      <c r="BM82" s="668"/>
      <c r="BN82" s="668"/>
      <c r="BO82" s="668"/>
      <c r="BP82" s="668"/>
      <c r="BQ82" s="668"/>
      <c r="BR82" s="668"/>
      <c r="BS82" s="668"/>
      <c r="BT82" s="668"/>
      <c r="BU82" s="668"/>
      <c r="BV82" s="668"/>
      <c r="BW82" s="668"/>
      <c r="BX82" s="668"/>
      <c r="BY82" s="668"/>
      <c r="BZ82" s="668"/>
      <c r="CA82" s="668"/>
      <c r="CB82" s="668"/>
      <c r="CC82" s="668"/>
      <c r="CD82" s="668"/>
      <c r="CE82" s="668"/>
      <c r="CF82" s="668"/>
      <c r="CG82" s="668"/>
      <c r="CH82" s="668"/>
      <c r="CI82" s="668"/>
      <c r="CJ82" s="668"/>
      <c r="CK82" s="668"/>
      <c r="CL82" s="668"/>
      <c r="CM82" s="668"/>
      <c r="CN82" s="668"/>
      <c r="CO82" s="668"/>
      <c r="CP82" s="668"/>
      <c r="CQ82" s="668"/>
      <c r="CR82" s="668"/>
      <c r="CS82" s="668"/>
      <c r="CT82" s="668"/>
      <c r="CU82" s="668"/>
      <c r="CV82" s="668"/>
      <c r="CW82" s="668"/>
      <c r="CX82" s="668"/>
      <c r="CY82" s="668"/>
      <c r="CZ82" s="668"/>
      <c r="DA82" s="668"/>
    </row>
    <row r="83" spans="1:105" s="48" customFormat="1" hidden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</row>
    <row r="84" spans="1:105" s="48" customFormat="1" ht="42.75" customHeight="1" x14ac:dyDescent="0.25">
      <c r="A84" s="651" t="s">
        <v>125</v>
      </c>
      <c r="B84" s="652"/>
      <c r="C84" s="652"/>
      <c r="D84" s="652"/>
      <c r="E84" s="652"/>
      <c r="F84" s="652"/>
      <c r="G84" s="653"/>
      <c r="H84" s="651" t="s">
        <v>155</v>
      </c>
      <c r="I84" s="652"/>
      <c r="J84" s="652"/>
      <c r="K84" s="652"/>
      <c r="L84" s="652"/>
      <c r="M84" s="652"/>
      <c r="N84" s="652"/>
      <c r="O84" s="652"/>
      <c r="P84" s="652"/>
      <c r="Q84" s="652"/>
      <c r="R84" s="652"/>
      <c r="S84" s="652"/>
      <c r="T84" s="652"/>
      <c r="U84" s="652"/>
      <c r="V84" s="652"/>
      <c r="W84" s="652"/>
      <c r="X84" s="652"/>
      <c r="Y84" s="652"/>
      <c r="Z84" s="652"/>
      <c r="AA84" s="652"/>
      <c r="AB84" s="652"/>
      <c r="AC84" s="652"/>
      <c r="AD84" s="652"/>
      <c r="AE84" s="652"/>
      <c r="AF84" s="652"/>
      <c r="AG84" s="652"/>
      <c r="AH84" s="652"/>
      <c r="AI84" s="652"/>
      <c r="AJ84" s="652"/>
      <c r="AK84" s="652"/>
      <c r="AL84" s="652"/>
      <c r="AM84" s="652"/>
      <c r="AN84" s="652"/>
      <c r="AO84" s="652"/>
      <c r="AP84" s="652"/>
      <c r="AQ84" s="652"/>
      <c r="AR84" s="652"/>
      <c r="AS84" s="652"/>
      <c r="AT84" s="652"/>
      <c r="AU84" s="652"/>
      <c r="AV84" s="652"/>
      <c r="AW84" s="652"/>
      <c r="AX84" s="652"/>
      <c r="AY84" s="652"/>
      <c r="AZ84" s="652"/>
      <c r="BA84" s="652"/>
      <c r="BB84" s="652"/>
      <c r="BC84" s="653"/>
      <c r="BD84" s="651" t="s">
        <v>172</v>
      </c>
      <c r="BE84" s="652"/>
      <c r="BF84" s="652"/>
      <c r="BG84" s="652"/>
      <c r="BH84" s="652"/>
      <c r="BI84" s="652"/>
      <c r="BJ84" s="652"/>
      <c r="BK84" s="652"/>
      <c r="BL84" s="652"/>
      <c r="BM84" s="652"/>
      <c r="BN84" s="652"/>
      <c r="BO84" s="652"/>
      <c r="BP84" s="652"/>
      <c r="BQ84" s="652"/>
      <c r="BR84" s="652"/>
      <c r="BS84" s="653"/>
      <c r="BT84" s="651" t="s">
        <v>173</v>
      </c>
      <c r="BU84" s="652"/>
      <c r="BV84" s="652"/>
      <c r="BW84" s="652"/>
      <c r="BX84" s="652"/>
      <c r="BY84" s="652"/>
      <c r="BZ84" s="652"/>
      <c r="CA84" s="652"/>
      <c r="CB84" s="652"/>
      <c r="CC84" s="652"/>
      <c r="CD84" s="652"/>
      <c r="CE84" s="652"/>
      <c r="CF84" s="652"/>
      <c r="CG84" s="652"/>
      <c r="CH84" s="652"/>
      <c r="CI84" s="653"/>
      <c r="CJ84" s="651" t="s">
        <v>174</v>
      </c>
      <c r="CK84" s="652"/>
      <c r="CL84" s="652"/>
      <c r="CM84" s="652"/>
      <c r="CN84" s="652"/>
      <c r="CO84" s="652"/>
      <c r="CP84" s="652"/>
      <c r="CQ84" s="652"/>
      <c r="CR84" s="652"/>
      <c r="CS84" s="652"/>
      <c r="CT84" s="652"/>
      <c r="CU84" s="652"/>
      <c r="CV84" s="652"/>
      <c r="CW84" s="652"/>
      <c r="CX84" s="652"/>
      <c r="CY84" s="652"/>
      <c r="CZ84" s="652"/>
      <c r="DA84" s="653"/>
    </row>
    <row r="85" spans="1:105" s="48" customFormat="1" ht="12.75" x14ac:dyDescent="0.25">
      <c r="A85" s="660">
        <v>1</v>
      </c>
      <c r="B85" s="660"/>
      <c r="C85" s="660"/>
      <c r="D85" s="660"/>
      <c r="E85" s="660"/>
      <c r="F85" s="660"/>
      <c r="G85" s="660"/>
      <c r="H85" s="660">
        <v>2</v>
      </c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  <c r="AN85" s="660"/>
      <c r="AO85" s="660"/>
      <c r="AP85" s="660"/>
      <c r="AQ85" s="660"/>
      <c r="AR85" s="660"/>
      <c r="AS85" s="660"/>
      <c r="AT85" s="660"/>
      <c r="AU85" s="660"/>
      <c r="AV85" s="660"/>
      <c r="AW85" s="660"/>
      <c r="AX85" s="660"/>
      <c r="AY85" s="660"/>
      <c r="AZ85" s="660"/>
      <c r="BA85" s="660"/>
      <c r="BB85" s="660"/>
      <c r="BC85" s="660"/>
      <c r="BD85" s="660">
        <v>3</v>
      </c>
      <c r="BE85" s="660"/>
      <c r="BF85" s="660"/>
      <c r="BG85" s="660"/>
      <c r="BH85" s="660"/>
      <c r="BI85" s="660"/>
      <c r="BJ85" s="660"/>
      <c r="BK85" s="660"/>
      <c r="BL85" s="660"/>
      <c r="BM85" s="660"/>
      <c r="BN85" s="660"/>
      <c r="BO85" s="660"/>
      <c r="BP85" s="660"/>
      <c r="BQ85" s="660"/>
      <c r="BR85" s="660"/>
      <c r="BS85" s="660"/>
      <c r="BT85" s="660">
        <v>4</v>
      </c>
      <c r="BU85" s="660"/>
      <c r="BV85" s="660"/>
      <c r="BW85" s="660"/>
      <c r="BX85" s="660"/>
      <c r="BY85" s="660"/>
      <c r="BZ85" s="660"/>
      <c r="CA85" s="660"/>
      <c r="CB85" s="660"/>
      <c r="CC85" s="660"/>
      <c r="CD85" s="660"/>
      <c r="CE85" s="660"/>
      <c r="CF85" s="660"/>
      <c r="CG85" s="660"/>
      <c r="CH85" s="660"/>
      <c r="CI85" s="660"/>
      <c r="CJ85" s="660">
        <v>5</v>
      </c>
      <c r="CK85" s="660"/>
      <c r="CL85" s="660"/>
      <c r="CM85" s="660"/>
      <c r="CN85" s="660"/>
      <c r="CO85" s="660"/>
      <c r="CP85" s="660"/>
      <c r="CQ85" s="660"/>
      <c r="CR85" s="660"/>
      <c r="CS85" s="660"/>
      <c r="CT85" s="660"/>
      <c r="CU85" s="660"/>
      <c r="CV85" s="660"/>
      <c r="CW85" s="660"/>
      <c r="CX85" s="660"/>
      <c r="CY85" s="660"/>
      <c r="CZ85" s="660"/>
      <c r="DA85" s="660"/>
    </row>
    <row r="86" spans="1:105" x14ac:dyDescent="0.25">
      <c r="A86" s="646" t="s">
        <v>133</v>
      </c>
      <c r="B86" s="646"/>
      <c r="C86" s="646"/>
      <c r="D86" s="646"/>
      <c r="E86" s="646"/>
      <c r="F86" s="646"/>
      <c r="G86" s="646"/>
      <c r="H86" s="654" t="s">
        <v>317</v>
      </c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  <c r="AA86" s="654"/>
      <c r="AB86" s="654"/>
      <c r="AC86" s="654"/>
      <c r="AD86" s="654"/>
      <c r="AE86" s="654"/>
      <c r="AF86" s="654"/>
      <c r="AG86" s="654"/>
      <c r="AH86" s="654"/>
      <c r="AI86" s="654"/>
      <c r="AJ86" s="654"/>
      <c r="AK86" s="654"/>
      <c r="AL86" s="654"/>
      <c r="AM86" s="654"/>
      <c r="AN86" s="654"/>
      <c r="AO86" s="654"/>
      <c r="AP86" s="654"/>
      <c r="AQ86" s="654"/>
      <c r="AR86" s="654"/>
      <c r="AS86" s="654"/>
      <c r="AT86" s="654"/>
      <c r="AU86" s="654"/>
      <c r="AV86" s="654"/>
      <c r="AW86" s="654"/>
      <c r="AX86" s="654"/>
      <c r="AY86" s="654"/>
      <c r="AZ86" s="654"/>
      <c r="BA86" s="654"/>
      <c r="BB86" s="654"/>
      <c r="BC86" s="654"/>
      <c r="BD86" s="645" t="s">
        <v>128</v>
      </c>
      <c r="BE86" s="645"/>
      <c r="BF86" s="645"/>
      <c r="BG86" s="645"/>
      <c r="BH86" s="645"/>
      <c r="BI86" s="645"/>
      <c r="BJ86" s="645"/>
      <c r="BK86" s="645"/>
      <c r="BL86" s="645"/>
      <c r="BM86" s="645"/>
      <c r="BN86" s="645"/>
      <c r="BO86" s="645"/>
      <c r="BP86" s="645"/>
      <c r="BQ86" s="645"/>
      <c r="BR86" s="645"/>
      <c r="BS86" s="645"/>
      <c r="BT86" s="645" t="s">
        <v>128</v>
      </c>
      <c r="BU86" s="645"/>
      <c r="BV86" s="645"/>
      <c r="BW86" s="645"/>
      <c r="BX86" s="645"/>
      <c r="BY86" s="645"/>
      <c r="BZ86" s="645"/>
      <c r="CA86" s="645"/>
      <c r="CB86" s="645"/>
      <c r="CC86" s="645"/>
      <c r="CD86" s="645"/>
      <c r="CE86" s="645"/>
      <c r="CF86" s="645"/>
      <c r="CG86" s="645"/>
      <c r="CH86" s="645"/>
      <c r="CI86" s="645"/>
      <c r="CJ86" s="637">
        <v>6000</v>
      </c>
      <c r="CK86" s="637"/>
      <c r="CL86" s="637"/>
      <c r="CM86" s="637"/>
      <c r="CN86" s="637"/>
      <c r="CO86" s="637"/>
      <c r="CP86" s="637"/>
      <c r="CQ86" s="637"/>
      <c r="CR86" s="637"/>
      <c r="CS86" s="637"/>
      <c r="CT86" s="637"/>
      <c r="CU86" s="637"/>
      <c r="CV86" s="637"/>
      <c r="CW86" s="637"/>
      <c r="CX86" s="637"/>
      <c r="CY86" s="637"/>
      <c r="CZ86" s="637"/>
      <c r="DA86" s="637"/>
    </row>
    <row r="87" spans="1:105" s="45" customFormat="1" ht="14.25" x14ac:dyDescent="0.2">
      <c r="A87" s="646"/>
      <c r="B87" s="646"/>
      <c r="C87" s="646"/>
      <c r="D87" s="646"/>
      <c r="E87" s="646"/>
      <c r="F87" s="646"/>
      <c r="G87" s="646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54"/>
      <c r="AI87" s="654"/>
      <c r="AJ87" s="654"/>
      <c r="AK87" s="654"/>
      <c r="AL87" s="654"/>
      <c r="AM87" s="654"/>
      <c r="AN87" s="654"/>
      <c r="AO87" s="654"/>
      <c r="AP87" s="654"/>
      <c r="AQ87" s="654"/>
      <c r="AR87" s="654"/>
      <c r="AS87" s="654"/>
      <c r="AT87" s="654"/>
      <c r="AU87" s="654"/>
      <c r="AV87" s="654"/>
      <c r="AW87" s="654"/>
      <c r="AX87" s="654"/>
      <c r="AY87" s="654"/>
      <c r="AZ87" s="654"/>
      <c r="BA87" s="654"/>
      <c r="BB87" s="654"/>
      <c r="BC87" s="654"/>
      <c r="BD87" s="645"/>
      <c r="BE87" s="645"/>
      <c r="BF87" s="645"/>
      <c r="BG87" s="645"/>
      <c r="BH87" s="645"/>
      <c r="BI87" s="645"/>
      <c r="BJ87" s="645"/>
      <c r="BK87" s="645"/>
      <c r="BL87" s="645"/>
      <c r="BM87" s="645"/>
      <c r="BN87" s="645"/>
      <c r="BO87" s="645"/>
      <c r="BP87" s="645"/>
      <c r="BQ87" s="645"/>
      <c r="BR87" s="645"/>
      <c r="BS87" s="645"/>
      <c r="BT87" s="645"/>
      <c r="BU87" s="645"/>
      <c r="BV87" s="645"/>
      <c r="BW87" s="645"/>
      <c r="BX87" s="645"/>
      <c r="BY87" s="645"/>
      <c r="BZ87" s="645"/>
      <c r="CA87" s="645"/>
      <c r="CB87" s="645"/>
      <c r="CC87" s="645"/>
      <c r="CD87" s="645"/>
      <c r="CE87" s="645"/>
      <c r="CF87" s="645"/>
      <c r="CG87" s="645"/>
      <c r="CH87" s="645"/>
      <c r="CI87" s="645"/>
      <c r="CJ87" s="645"/>
      <c r="CK87" s="645"/>
      <c r="CL87" s="645"/>
      <c r="CM87" s="645"/>
      <c r="CN87" s="645"/>
      <c r="CO87" s="645"/>
      <c r="CP87" s="645"/>
      <c r="CQ87" s="645"/>
      <c r="CR87" s="645"/>
      <c r="CS87" s="645"/>
      <c r="CT87" s="645"/>
      <c r="CU87" s="645"/>
      <c r="CV87" s="645"/>
      <c r="CW87" s="645"/>
      <c r="CX87" s="645"/>
      <c r="CY87" s="645"/>
      <c r="CZ87" s="645"/>
      <c r="DA87" s="645"/>
    </row>
    <row r="88" spans="1:105" x14ac:dyDescent="0.25">
      <c r="A88" s="646"/>
      <c r="B88" s="646"/>
      <c r="C88" s="646"/>
      <c r="D88" s="646"/>
      <c r="E88" s="646"/>
      <c r="F88" s="646"/>
      <c r="G88" s="646"/>
      <c r="H88" s="658" t="s">
        <v>127</v>
      </c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8"/>
      <c r="AA88" s="658"/>
      <c r="AB88" s="658"/>
      <c r="AC88" s="658"/>
      <c r="AD88" s="658"/>
      <c r="AE88" s="658"/>
      <c r="AF88" s="658"/>
      <c r="AG88" s="658"/>
      <c r="AH88" s="658"/>
      <c r="AI88" s="658"/>
      <c r="AJ88" s="658"/>
      <c r="AK88" s="658"/>
      <c r="AL88" s="658"/>
      <c r="AM88" s="658"/>
      <c r="AN88" s="658"/>
      <c r="AO88" s="658"/>
      <c r="AP88" s="658"/>
      <c r="AQ88" s="658"/>
      <c r="AR88" s="658"/>
      <c r="AS88" s="658"/>
      <c r="AT88" s="658"/>
      <c r="AU88" s="658"/>
      <c r="AV88" s="658"/>
      <c r="AW88" s="658"/>
      <c r="AX88" s="658"/>
      <c r="AY88" s="658"/>
      <c r="AZ88" s="658"/>
      <c r="BA88" s="658"/>
      <c r="BB88" s="658"/>
      <c r="BC88" s="659"/>
      <c r="BD88" s="645"/>
      <c r="BE88" s="645"/>
      <c r="BF88" s="645"/>
      <c r="BG88" s="645"/>
      <c r="BH88" s="645"/>
      <c r="BI88" s="645"/>
      <c r="BJ88" s="645"/>
      <c r="BK88" s="645"/>
      <c r="BL88" s="645"/>
      <c r="BM88" s="645"/>
      <c r="BN88" s="645"/>
      <c r="BO88" s="645"/>
      <c r="BP88" s="645"/>
      <c r="BQ88" s="645"/>
      <c r="BR88" s="645"/>
      <c r="BS88" s="645"/>
      <c r="BT88" s="645"/>
      <c r="BU88" s="645"/>
      <c r="BV88" s="645"/>
      <c r="BW88" s="645"/>
      <c r="BX88" s="645"/>
      <c r="BY88" s="645"/>
      <c r="BZ88" s="645"/>
      <c r="CA88" s="645"/>
      <c r="CB88" s="645"/>
      <c r="CC88" s="645"/>
      <c r="CD88" s="645"/>
      <c r="CE88" s="645"/>
      <c r="CF88" s="645"/>
      <c r="CG88" s="645"/>
      <c r="CH88" s="645"/>
      <c r="CI88" s="645"/>
      <c r="CJ88" s="637">
        <f>SUM(CJ86:CJ87)</f>
        <v>6000</v>
      </c>
      <c r="CK88" s="645"/>
      <c r="CL88" s="645"/>
      <c r="CM88" s="645"/>
      <c r="CN88" s="645"/>
      <c r="CO88" s="645"/>
      <c r="CP88" s="645"/>
      <c r="CQ88" s="645"/>
      <c r="CR88" s="645"/>
      <c r="CS88" s="645"/>
      <c r="CT88" s="645"/>
      <c r="CU88" s="645"/>
      <c r="CV88" s="645"/>
      <c r="CW88" s="645"/>
      <c r="CX88" s="645"/>
      <c r="CY88" s="645"/>
      <c r="CZ88" s="645"/>
      <c r="DA88" s="645"/>
    </row>
    <row r="89" spans="1:105" s="46" customForma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</row>
    <row r="90" spans="1:105" s="47" customFormat="1" ht="14.25" x14ac:dyDescent="0.2">
      <c r="A90" s="668" t="s">
        <v>175</v>
      </c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668"/>
      <c r="AS90" s="668"/>
      <c r="AT90" s="668"/>
      <c r="AU90" s="668"/>
      <c r="AV90" s="668"/>
      <c r="AW90" s="668"/>
      <c r="AX90" s="668"/>
      <c r="AY90" s="668"/>
      <c r="AZ90" s="668"/>
      <c r="BA90" s="668"/>
      <c r="BB90" s="668"/>
      <c r="BC90" s="668"/>
      <c r="BD90" s="668"/>
      <c r="BE90" s="668"/>
      <c r="BF90" s="668"/>
      <c r="BG90" s="668"/>
      <c r="BH90" s="668"/>
      <c r="BI90" s="668"/>
      <c r="BJ90" s="668"/>
      <c r="BK90" s="668"/>
      <c r="BL90" s="668"/>
      <c r="BM90" s="668"/>
      <c r="BN90" s="668"/>
      <c r="BO90" s="668"/>
      <c r="BP90" s="668"/>
      <c r="BQ90" s="668"/>
      <c r="BR90" s="668"/>
      <c r="BS90" s="668"/>
      <c r="BT90" s="668"/>
      <c r="BU90" s="668"/>
      <c r="BV90" s="668"/>
      <c r="BW90" s="668"/>
      <c r="BX90" s="668"/>
      <c r="BY90" s="668"/>
      <c r="BZ90" s="668"/>
      <c r="CA90" s="668"/>
      <c r="CB90" s="668"/>
      <c r="CC90" s="668"/>
      <c r="CD90" s="668"/>
      <c r="CE90" s="668"/>
      <c r="CF90" s="668"/>
      <c r="CG90" s="668"/>
      <c r="CH90" s="668"/>
      <c r="CI90" s="668"/>
      <c r="CJ90" s="668"/>
      <c r="CK90" s="668"/>
      <c r="CL90" s="668"/>
      <c r="CM90" s="668"/>
      <c r="CN90" s="668"/>
      <c r="CO90" s="668"/>
      <c r="CP90" s="668"/>
      <c r="CQ90" s="668"/>
      <c r="CR90" s="668"/>
      <c r="CS90" s="668"/>
      <c r="CT90" s="668"/>
      <c r="CU90" s="668"/>
      <c r="CV90" s="668"/>
      <c r="CW90" s="668"/>
      <c r="CX90" s="668"/>
      <c r="CY90" s="668"/>
      <c r="CZ90" s="668"/>
      <c r="DA90" s="668"/>
    </row>
    <row r="91" spans="1:105" s="48" customFormat="1" ht="0.7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</row>
    <row r="92" spans="1:105" s="48" customFormat="1" ht="42.75" customHeight="1" x14ac:dyDescent="0.25">
      <c r="A92" s="704" t="s">
        <v>125</v>
      </c>
      <c r="B92" s="705"/>
      <c r="C92" s="705"/>
      <c r="D92" s="705"/>
      <c r="E92" s="705"/>
      <c r="F92" s="705"/>
      <c r="G92" s="706"/>
      <c r="H92" s="704" t="s">
        <v>1</v>
      </c>
      <c r="I92" s="705"/>
      <c r="J92" s="705"/>
      <c r="K92" s="705"/>
      <c r="L92" s="705"/>
      <c r="M92" s="705"/>
      <c r="N92" s="705"/>
      <c r="O92" s="705"/>
      <c r="P92" s="705"/>
      <c r="Q92" s="705"/>
      <c r="R92" s="705"/>
      <c r="S92" s="705"/>
      <c r="T92" s="705"/>
      <c r="U92" s="705"/>
      <c r="V92" s="705"/>
      <c r="W92" s="705"/>
      <c r="X92" s="705"/>
      <c r="Y92" s="705"/>
      <c r="Z92" s="705"/>
      <c r="AA92" s="705"/>
      <c r="AB92" s="705"/>
      <c r="AC92" s="705"/>
      <c r="AD92" s="705"/>
      <c r="AE92" s="705"/>
      <c r="AF92" s="705"/>
      <c r="AG92" s="705"/>
      <c r="AH92" s="705"/>
      <c r="AI92" s="705"/>
      <c r="AJ92" s="705"/>
      <c r="AK92" s="705"/>
      <c r="AL92" s="705"/>
      <c r="AM92" s="705"/>
      <c r="AN92" s="705"/>
      <c r="AO92" s="706"/>
      <c r="AP92" s="704" t="s">
        <v>176</v>
      </c>
      <c r="AQ92" s="705"/>
      <c r="AR92" s="705"/>
      <c r="AS92" s="705"/>
      <c r="AT92" s="705"/>
      <c r="AU92" s="705"/>
      <c r="AV92" s="705"/>
      <c r="AW92" s="705"/>
      <c r="AX92" s="705"/>
      <c r="AY92" s="705"/>
      <c r="AZ92" s="705"/>
      <c r="BA92" s="705"/>
      <c r="BB92" s="705"/>
      <c r="BC92" s="705"/>
      <c r="BD92" s="705"/>
      <c r="BE92" s="706"/>
      <c r="BF92" s="704" t="s">
        <v>177</v>
      </c>
      <c r="BG92" s="705"/>
      <c r="BH92" s="705"/>
      <c r="BI92" s="705"/>
      <c r="BJ92" s="705"/>
      <c r="BK92" s="705"/>
      <c r="BL92" s="705"/>
      <c r="BM92" s="705"/>
      <c r="BN92" s="705"/>
      <c r="BO92" s="705"/>
      <c r="BP92" s="705"/>
      <c r="BQ92" s="705"/>
      <c r="BR92" s="705"/>
      <c r="BS92" s="705"/>
      <c r="BT92" s="705"/>
      <c r="BU92" s="706"/>
      <c r="BV92" s="704" t="s">
        <v>178</v>
      </c>
      <c r="BW92" s="705"/>
      <c r="BX92" s="705"/>
      <c r="BY92" s="705"/>
      <c r="BZ92" s="705"/>
      <c r="CA92" s="705"/>
      <c r="CB92" s="705"/>
      <c r="CC92" s="705"/>
      <c r="CD92" s="705"/>
      <c r="CE92" s="705"/>
      <c r="CF92" s="705"/>
      <c r="CG92" s="705"/>
      <c r="CH92" s="705"/>
      <c r="CI92" s="705"/>
      <c r="CJ92" s="705"/>
      <c r="CK92" s="706"/>
      <c r="CL92" s="704" t="s">
        <v>179</v>
      </c>
      <c r="CM92" s="705"/>
      <c r="CN92" s="705"/>
      <c r="CO92" s="705"/>
      <c r="CP92" s="705"/>
      <c r="CQ92" s="705"/>
      <c r="CR92" s="705"/>
      <c r="CS92" s="705"/>
      <c r="CT92" s="705"/>
      <c r="CU92" s="705"/>
      <c r="CV92" s="705"/>
      <c r="CW92" s="705"/>
      <c r="CX92" s="705"/>
      <c r="CY92" s="705"/>
      <c r="CZ92" s="705"/>
      <c r="DA92" s="706"/>
    </row>
    <row r="93" spans="1:105" s="48" customFormat="1" ht="12.75" x14ac:dyDescent="0.25">
      <c r="A93" s="660">
        <v>1</v>
      </c>
      <c r="B93" s="660"/>
      <c r="C93" s="660"/>
      <c r="D93" s="660"/>
      <c r="E93" s="660"/>
      <c r="F93" s="660"/>
      <c r="G93" s="660"/>
      <c r="H93" s="660">
        <v>2</v>
      </c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60"/>
      <c r="Y93" s="660"/>
      <c r="Z93" s="660"/>
      <c r="AA93" s="660"/>
      <c r="AB93" s="660"/>
      <c r="AC93" s="660"/>
      <c r="AD93" s="660"/>
      <c r="AE93" s="660"/>
      <c r="AF93" s="660"/>
      <c r="AG93" s="660"/>
      <c r="AH93" s="660"/>
      <c r="AI93" s="660"/>
      <c r="AJ93" s="660"/>
      <c r="AK93" s="660"/>
      <c r="AL93" s="660"/>
      <c r="AM93" s="660"/>
      <c r="AN93" s="660"/>
      <c r="AO93" s="660"/>
      <c r="AP93" s="660">
        <v>4</v>
      </c>
      <c r="AQ93" s="660"/>
      <c r="AR93" s="660"/>
      <c r="AS93" s="660"/>
      <c r="AT93" s="660"/>
      <c r="AU93" s="660"/>
      <c r="AV93" s="660"/>
      <c r="AW93" s="660"/>
      <c r="AX93" s="660"/>
      <c r="AY93" s="660"/>
      <c r="AZ93" s="660"/>
      <c r="BA93" s="660"/>
      <c r="BB93" s="660"/>
      <c r="BC93" s="660"/>
      <c r="BD93" s="660"/>
      <c r="BE93" s="660"/>
      <c r="BF93" s="660">
        <v>5</v>
      </c>
      <c r="BG93" s="660"/>
      <c r="BH93" s="660"/>
      <c r="BI93" s="660"/>
      <c r="BJ93" s="660"/>
      <c r="BK93" s="660"/>
      <c r="BL93" s="660"/>
      <c r="BM93" s="660"/>
      <c r="BN93" s="660"/>
      <c r="BO93" s="660"/>
      <c r="BP93" s="660"/>
      <c r="BQ93" s="660"/>
      <c r="BR93" s="660"/>
      <c r="BS93" s="660"/>
      <c r="BT93" s="660"/>
      <c r="BU93" s="660"/>
      <c r="BV93" s="660">
        <v>6</v>
      </c>
      <c r="BW93" s="660"/>
      <c r="BX93" s="660"/>
      <c r="BY93" s="660"/>
      <c r="BZ93" s="660"/>
      <c r="CA93" s="660"/>
      <c r="CB93" s="660"/>
      <c r="CC93" s="660"/>
      <c r="CD93" s="660"/>
      <c r="CE93" s="660"/>
      <c r="CF93" s="660"/>
      <c r="CG93" s="660"/>
      <c r="CH93" s="660"/>
      <c r="CI93" s="660"/>
      <c r="CJ93" s="660"/>
      <c r="CK93" s="660"/>
      <c r="CL93" s="660">
        <v>6</v>
      </c>
      <c r="CM93" s="660"/>
      <c r="CN93" s="660"/>
      <c r="CO93" s="660"/>
      <c r="CP93" s="660"/>
      <c r="CQ93" s="660"/>
      <c r="CR93" s="660"/>
      <c r="CS93" s="660"/>
      <c r="CT93" s="660"/>
      <c r="CU93" s="660"/>
      <c r="CV93" s="660"/>
      <c r="CW93" s="660"/>
      <c r="CX93" s="660"/>
      <c r="CY93" s="660"/>
      <c r="CZ93" s="660"/>
      <c r="DA93" s="660"/>
    </row>
    <row r="94" spans="1:105" x14ac:dyDescent="0.25">
      <c r="A94" s="646" t="s">
        <v>133</v>
      </c>
      <c r="B94" s="646"/>
      <c r="C94" s="646"/>
      <c r="D94" s="646"/>
      <c r="E94" s="646"/>
      <c r="F94" s="646"/>
      <c r="G94" s="646"/>
      <c r="H94" s="654" t="s">
        <v>319</v>
      </c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4"/>
      <c r="Y94" s="654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45" t="s">
        <v>128</v>
      </c>
      <c r="AQ94" s="645"/>
      <c r="AR94" s="645"/>
      <c r="AS94" s="645"/>
      <c r="AT94" s="645"/>
      <c r="AU94" s="645"/>
      <c r="AV94" s="645"/>
      <c r="AW94" s="645"/>
      <c r="AX94" s="645"/>
      <c r="AY94" s="645"/>
      <c r="AZ94" s="645"/>
      <c r="BA94" s="645"/>
      <c r="BB94" s="645"/>
      <c r="BC94" s="645"/>
      <c r="BD94" s="645"/>
      <c r="BE94" s="645"/>
      <c r="BF94" s="645" t="s">
        <v>128</v>
      </c>
      <c r="BG94" s="645"/>
      <c r="BH94" s="645"/>
      <c r="BI94" s="645"/>
      <c r="BJ94" s="645"/>
      <c r="BK94" s="645"/>
      <c r="BL94" s="645"/>
      <c r="BM94" s="645"/>
      <c r="BN94" s="645"/>
      <c r="BO94" s="645"/>
      <c r="BP94" s="645"/>
      <c r="BQ94" s="645"/>
      <c r="BR94" s="645"/>
      <c r="BS94" s="645"/>
      <c r="BT94" s="645"/>
      <c r="BU94" s="645"/>
      <c r="BV94" s="645" t="s">
        <v>128</v>
      </c>
      <c r="BW94" s="645"/>
      <c r="BX94" s="645"/>
      <c r="BY94" s="645"/>
      <c r="BZ94" s="645"/>
      <c r="CA94" s="645"/>
      <c r="CB94" s="645"/>
      <c r="CC94" s="645"/>
      <c r="CD94" s="645"/>
      <c r="CE94" s="645"/>
      <c r="CF94" s="645"/>
      <c r="CG94" s="645"/>
      <c r="CH94" s="645"/>
      <c r="CI94" s="645"/>
      <c r="CJ94" s="645"/>
      <c r="CK94" s="645"/>
      <c r="CL94" s="675">
        <v>1893129.29</v>
      </c>
      <c r="CM94" s="675"/>
      <c r="CN94" s="675"/>
      <c r="CO94" s="675"/>
      <c r="CP94" s="675"/>
      <c r="CQ94" s="675"/>
      <c r="CR94" s="675"/>
      <c r="CS94" s="675"/>
      <c r="CT94" s="675"/>
      <c r="CU94" s="675"/>
      <c r="CV94" s="675"/>
      <c r="CW94" s="675"/>
      <c r="CX94" s="675"/>
      <c r="CY94" s="675"/>
      <c r="CZ94" s="675"/>
      <c r="DA94" s="675"/>
    </row>
    <row r="95" spans="1:105" x14ac:dyDescent="0.25">
      <c r="A95" s="646" t="s">
        <v>139</v>
      </c>
      <c r="B95" s="646"/>
      <c r="C95" s="646"/>
      <c r="D95" s="646"/>
      <c r="E95" s="646"/>
      <c r="F95" s="646"/>
      <c r="G95" s="646"/>
      <c r="H95" s="654" t="s">
        <v>320</v>
      </c>
      <c r="I95" s="654"/>
      <c r="J95" s="654"/>
      <c r="K95" s="654"/>
      <c r="L95" s="654"/>
      <c r="M95" s="654"/>
      <c r="N95" s="654"/>
      <c r="O95" s="654"/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  <c r="AA95" s="654"/>
      <c r="AB95" s="654"/>
      <c r="AC95" s="654"/>
      <c r="AD95" s="654"/>
      <c r="AE95" s="654"/>
      <c r="AF95" s="654"/>
      <c r="AG95" s="654"/>
      <c r="AH95" s="654"/>
      <c r="AI95" s="654"/>
      <c r="AJ95" s="654"/>
      <c r="AK95" s="654"/>
      <c r="AL95" s="654"/>
      <c r="AM95" s="654"/>
      <c r="AN95" s="654"/>
      <c r="AO95" s="654"/>
      <c r="AP95" s="645" t="s">
        <v>128</v>
      </c>
      <c r="AQ95" s="645"/>
      <c r="AR95" s="645"/>
      <c r="AS95" s="645"/>
      <c r="AT95" s="645"/>
      <c r="AU95" s="645"/>
      <c r="AV95" s="645"/>
      <c r="AW95" s="645"/>
      <c r="AX95" s="645"/>
      <c r="AY95" s="645"/>
      <c r="AZ95" s="645"/>
      <c r="BA95" s="645"/>
      <c r="BB95" s="645"/>
      <c r="BC95" s="645"/>
      <c r="BD95" s="645"/>
      <c r="BE95" s="645"/>
      <c r="BF95" s="645" t="s">
        <v>128</v>
      </c>
      <c r="BG95" s="645"/>
      <c r="BH95" s="645"/>
      <c r="BI95" s="645"/>
      <c r="BJ95" s="645"/>
      <c r="BK95" s="645"/>
      <c r="BL95" s="645"/>
      <c r="BM95" s="645"/>
      <c r="BN95" s="645"/>
      <c r="BO95" s="645"/>
      <c r="BP95" s="645"/>
      <c r="BQ95" s="645"/>
      <c r="BR95" s="645"/>
      <c r="BS95" s="645"/>
      <c r="BT95" s="645"/>
      <c r="BU95" s="645"/>
      <c r="BV95" s="645" t="s">
        <v>128</v>
      </c>
      <c r="BW95" s="645"/>
      <c r="BX95" s="645"/>
      <c r="BY95" s="645"/>
      <c r="BZ95" s="645"/>
      <c r="CA95" s="645"/>
      <c r="CB95" s="645"/>
      <c r="CC95" s="645"/>
      <c r="CD95" s="645"/>
      <c r="CE95" s="645"/>
      <c r="CF95" s="645"/>
      <c r="CG95" s="645"/>
      <c r="CH95" s="645"/>
      <c r="CI95" s="645"/>
      <c r="CJ95" s="645"/>
      <c r="CK95" s="645"/>
      <c r="CL95" s="675">
        <v>673344</v>
      </c>
      <c r="CM95" s="675"/>
      <c r="CN95" s="675"/>
      <c r="CO95" s="675"/>
      <c r="CP95" s="675"/>
      <c r="CQ95" s="675"/>
      <c r="CR95" s="675"/>
      <c r="CS95" s="675"/>
      <c r="CT95" s="675"/>
      <c r="CU95" s="675"/>
      <c r="CV95" s="675"/>
      <c r="CW95" s="675"/>
      <c r="CX95" s="675"/>
      <c r="CY95" s="675"/>
      <c r="CZ95" s="675"/>
      <c r="DA95" s="675"/>
    </row>
    <row r="96" spans="1:105" x14ac:dyDescent="0.25">
      <c r="A96" s="646" t="s">
        <v>150</v>
      </c>
      <c r="B96" s="646"/>
      <c r="C96" s="646"/>
      <c r="D96" s="646"/>
      <c r="E96" s="646"/>
      <c r="F96" s="646"/>
      <c r="G96" s="646"/>
      <c r="H96" s="654" t="s">
        <v>321</v>
      </c>
      <c r="I96" s="654"/>
      <c r="J96" s="654"/>
      <c r="K96" s="654"/>
      <c r="L96" s="654"/>
      <c r="M96" s="654"/>
      <c r="N96" s="654"/>
      <c r="O96" s="654"/>
      <c r="P96" s="654"/>
      <c r="Q96" s="654"/>
      <c r="R96" s="654"/>
      <c r="S96" s="654"/>
      <c r="T96" s="654"/>
      <c r="U96" s="654"/>
      <c r="V96" s="654"/>
      <c r="W96" s="654"/>
      <c r="X96" s="654"/>
      <c r="Y96" s="654"/>
      <c r="Z96" s="654"/>
      <c r="AA96" s="654"/>
      <c r="AB96" s="654"/>
      <c r="AC96" s="654"/>
      <c r="AD96" s="654"/>
      <c r="AE96" s="654"/>
      <c r="AF96" s="654"/>
      <c r="AG96" s="654"/>
      <c r="AH96" s="654"/>
      <c r="AI96" s="654"/>
      <c r="AJ96" s="654"/>
      <c r="AK96" s="654"/>
      <c r="AL96" s="654"/>
      <c r="AM96" s="654"/>
      <c r="AN96" s="654"/>
      <c r="AO96" s="654"/>
      <c r="AP96" s="645" t="s">
        <v>128</v>
      </c>
      <c r="AQ96" s="645"/>
      <c r="AR96" s="645"/>
      <c r="AS96" s="645"/>
      <c r="AT96" s="645"/>
      <c r="AU96" s="645"/>
      <c r="AV96" s="645"/>
      <c r="AW96" s="645"/>
      <c r="AX96" s="645"/>
      <c r="AY96" s="645"/>
      <c r="AZ96" s="645"/>
      <c r="BA96" s="645"/>
      <c r="BB96" s="645"/>
      <c r="BC96" s="645"/>
      <c r="BD96" s="645"/>
      <c r="BE96" s="645"/>
      <c r="BF96" s="645" t="s">
        <v>128</v>
      </c>
      <c r="BG96" s="645"/>
      <c r="BH96" s="645"/>
      <c r="BI96" s="645"/>
      <c r="BJ96" s="645"/>
      <c r="BK96" s="645"/>
      <c r="BL96" s="645"/>
      <c r="BM96" s="645"/>
      <c r="BN96" s="645"/>
      <c r="BO96" s="645"/>
      <c r="BP96" s="645"/>
      <c r="BQ96" s="645"/>
      <c r="BR96" s="645"/>
      <c r="BS96" s="645"/>
      <c r="BT96" s="645"/>
      <c r="BU96" s="645"/>
      <c r="BV96" s="645" t="s">
        <v>128</v>
      </c>
      <c r="BW96" s="645"/>
      <c r="BX96" s="645"/>
      <c r="BY96" s="645"/>
      <c r="BZ96" s="645"/>
      <c r="CA96" s="645"/>
      <c r="CB96" s="645"/>
      <c r="CC96" s="645"/>
      <c r="CD96" s="645"/>
      <c r="CE96" s="645"/>
      <c r="CF96" s="645"/>
      <c r="CG96" s="645"/>
      <c r="CH96" s="645"/>
      <c r="CI96" s="645"/>
      <c r="CJ96" s="645"/>
      <c r="CK96" s="645"/>
      <c r="CL96" s="675">
        <v>216054</v>
      </c>
      <c r="CM96" s="675"/>
      <c r="CN96" s="675"/>
      <c r="CO96" s="675"/>
      <c r="CP96" s="675"/>
      <c r="CQ96" s="675"/>
      <c r="CR96" s="675"/>
      <c r="CS96" s="675"/>
      <c r="CT96" s="675"/>
      <c r="CU96" s="675"/>
      <c r="CV96" s="675"/>
      <c r="CW96" s="675"/>
      <c r="CX96" s="675"/>
      <c r="CY96" s="675"/>
      <c r="CZ96" s="675"/>
      <c r="DA96" s="675"/>
    </row>
    <row r="97" spans="1:105" s="45" customFormat="1" ht="14.25" x14ac:dyDescent="0.2">
      <c r="A97" s="646" t="s">
        <v>318</v>
      </c>
      <c r="B97" s="646"/>
      <c r="C97" s="646"/>
      <c r="D97" s="646"/>
      <c r="E97" s="646"/>
      <c r="F97" s="646"/>
      <c r="G97" s="646"/>
      <c r="H97" s="654" t="s">
        <v>322</v>
      </c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45" t="s">
        <v>128</v>
      </c>
      <c r="AQ97" s="645"/>
      <c r="AR97" s="645"/>
      <c r="AS97" s="645"/>
      <c r="AT97" s="645"/>
      <c r="AU97" s="645"/>
      <c r="AV97" s="645"/>
      <c r="AW97" s="645"/>
      <c r="AX97" s="645"/>
      <c r="AY97" s="645"/>
      <c r="AZ97" s="645"/>
      <c r="BA97" s="645"/>
      <c r="BB97" s="645"/>
      <c r="BC97" s="645"/>
      <c r="BD97" s="645"/>
      <c r="BE97" s="645"/>
      <c r="BF97" s="645" t="s">
        <v>128</v>
      </c>
      <c r="BG97" s="645"/>
      <c r="BH97" s="645"/>
      <c r="BI97" s="645"/>
      <c r="BJ97" s="645"/>
      <c r="BK97" s="645"/>
      <c r="BL97" s="645"/>
      <c r="BM97" s="645"/>
      <c r="BN97" s="645"/>
      <c r="BO97" s="645"/>
      <c r="BP97" s="645"/>
      <c r="BQ97" s="645"/>
      <c r="BR97" s="645"/>
      <c r="BS97" s="645"/>
      <c r="BT97" s="645"/>
      <c r="BU97" s="645"/>
      <c r="BV97" s="645" t="s">
        <v>128</v>
      </c>
      <c r="BW97" s="645"/>
      <c r="BX97" s="645"/>
      <c r="BY97" s="645"/>
      <c r="BZ97" s="645"/>
      <c r="CA97" s="645"/>
      <c r="CB97" s="645"/>
      <c r="CC97" s="645"/>
      <c r="CD97" s="645"/>
      <c r="CE97" s="645"/>
      <c r="CF97" s="645"/>
      <c r="CG97" s="645"/>
      <c r="CH97" s="645"/>
      <c r="CI97" s="645"/>
      <c r="CJ97" s="645"/>
      <c r="CK97" s="645"/>
      <c r="CL97" s="675">
        <v>181153.81</v>
      </c>
      <c r="CM97" s="675"/>
      <c r="CN97" s="675"/>
      <c r="CO97" s="675"/>
      <c r="CP97" s="675"/>
      <c r="CQ97" s="675"/>
      <c r="CR97" s="675"/>
      <c r="CS97" s="675"/>
      <c r="CT97" s="675"/>
      <c r="CU97" s="675"/>
      <c r="CV97" s="675"/>
      <c r="CW97" s="675"/>
      <c r="CX97" s="675"/>
      <c r="CY97" s="675"/>
      <c r="CZ97" s="675"/>
      <c r="DA97" s="675"/>
    </row>
    <row r="98" spans="1:105" x14ac:dyDescent="0.25">
      <c r="A98" s="646"/>
      <c r="B98" s="646"/>
      <c r="C98" s="646"/>
      <c r="D98" s="646"/>
      <c r="E98" s="646"/>
      <c r="F98" s="646"/>
      <c r="G98" s="646"/>
      <c r="H98" s="703" t="s">
        <v>127</v>
      </c>
      <c r="I98" s="658"/>
      <c r="J98" s="658"/>
      <c r="K98" s="658"/>
      <c r="L98" s="658"/>
      <c r="M98" s="658"/>
      <c r="N98" s="658"/>
      <c r="O98" s="658"/>
      <c r="P98" s="658"/>
      <c r="Q98" s="658"/>
      <c r="R98" s="658"/>
      <c r="S98" s="658"/>
      <c r="T98" s="658"/>
      <c r="U98" s="658"/>
      <c r="V98" s="658"/>
      <c r="W98" s="658"/>
      <c r="X98" s="658"/>
      <c r="Y98" s="658"/>
      <c r="Z98" s="658"/>
      <c r="AA98" s="658"/>
      <c r="AB98" s="658"/>
      <c r="AC98" s="658"/>
      <c r="AD98" s="658"/>
      <c r="AE98" s="658"/>
      <c r="AF98" s="658"/>
      <c r="AG98" s="658"/>
      <c r="AH98" s="658"/>
      <c r="AI98" s="658"/>
      <c r="AJ98" s="658"/>
      <c r="AK98" s="658"/>
      <c r="AL98" s="658"/>
      <c r="AM98" s="658"/>
      <c r="AN98" s="658"/>
      <c r="AO98" s="659"/>
      <c r="AP98" s="645" t="s">
        <v>128</v>
      </c>
      <c r="AQ98" s="645"/>
      <c r="AR98" s="645"/>
      <c r="AS98" s="645"/>
      <c r="AT98" s="645"/>
      <c r="AU98" s="645"/>
      <c r="AV98" s="645"/>
      <c r="AW98" s="645"/>
      <c r="AX98" s="645"/>
      <c r="AY98" s="645"/>
      <c r="AZ98" s="645"/>
      <c r="BA98" s="645"/>
      <c r="BB98" s="645"/>
      <c r="BC98" s="645"/>
      <c r="BD98" s="645"/>
      <c r="BE98" s="645"/>
      <c r="BF98" s="645" t="s">
        <v>128</v>
      </c>
      <c r="BG98" s="645"/>
      <c r="BH98" s="645"/>
      <c r="BI98" s="645"/>
      <c r="BJ98" s="645"/>
      <c r="BK98" s="645"/>
      <c r="BL98" s="645"/>
      <c r="BM98" s="645"/>
      <c r="BN98" s="645"/>
      <c r="BO98" s="645"/>
      <c r="BP98" s="645"/>
      <c r="BQ98" s="645"/>
      <c r="BR98" s="645"/>
      <c r="BS98" s="645"/>
      <c r="BT98" s="645"/>
      <c r="BU98" s="645"/>
      <c r="BV98" s="645" t="s">
        <v>128</v>
      </c>
      <c r="BW98" s="645"/>
      <c r="BX98" s="645"/>
      <c r="BY98" s="645"/>
      <c r="BZ98" s="645"/>
      <c r="CA98" s="645"/>
      <c r="CB98" s="645"/>
      <c r="CC98" s="645"/>
      <c r="CD98" s="645"/>
      <c r="CE98" s="645"/>
      <c r="CF98" s="645"/>
      <c r="CG98" s="645"/>
      <c r="CH98" s="645"/>
      <c r="CI98" s="645"/>
      <c r="CJ98" s="645"/>
      <c r="CK98" s="645"/>
      <c r="CL98" s="675"/>
      <c r="CM98" s="675"/>
      <c r="CN98" s="675"/>
      <c r="CO98" s="675"/>
      <c r="CP98" s="675"/>
      <c r="CQ98" s="675"/>
      <c r="CR98" s="675"/>
      <c r="CS98" s="675"/>
      <c r="CT98" s="675"/>
      <c r="CU98" s="675"/>
      <c r="CV98" s="675"/>
      <c r="CW98" s="675"/>
      <c r="CX98" s="675"/>
      <c r="CY98" s="675"/>
      <c r="CZ98" s="675"/>
      <c r="DA98" s="675"/>
    </row>
    <row r="99" spans="1:105" s="46" customForma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</row>
    <row r="100" spans="1:105" s="50" customFormat="1" ht="18" customHeight="1" x14ac:dyDescent="0.2">
      <c r="A100" s="668" t="s">
        <v>181</v>
      </c>
      <c r="B100" s="668"/>
      <c r="C100" s="668"/>
      <c r="D100" s="668"/>
      <c r="E100" s="668"/>
      <c r="F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668"/>
      <c r="AS100" s="668"/>
      <c r="AT100" s="668"/>
      <c r="AU100" s="668"/>
      <c r="AV100" s="668"/>
      <c r="AW100" s="668"/>
      <c r="AX100" s="668"/>
      <c r="AY100" s="668"/>
      <c r="AZ100" s="668"/>
      <c r="BA100" s="668"/>
      <c r="BB100" s="668"/>
      <c r="BC100" s="668"/>
      <c r="BD100" s="668"/>
      <c r="BE100" s="668"/>
      <c r="BF100" s="668"/>
      <c r="BG100" s="668"/>
      <c r="BH100" s="668"/>
      <c r="BI100" s="668"/>
      <c r="BJ100" s="668"/>
      <c r="BK100" s="668"/>
      <c r="BL100" s="668"/>
      <c r="BM100" s="668"/>
      <c r="BN100" s="668"/>
      <c r="BO100" s="668"/>
      <c r="BP100" s="668"/>
      <c r="BQ100" s="668"/>
      <c r="BR100" s="668"/>
      <c r="BS100" s="668"/>
      <c r="BT100" s="668"/>
      <c r="BU100" s="668"/>
      <c r="BV100" s="668"/>
      <c r="BW100" s="668"/>
      <c r="BX100" s="668"/>
      <c r="BY100" s="668"/>
      <c r="BZ100" s="668"/>
      <c r="CA100" s="668"/>
      <c r="CB100" s="668"/>
      <c r="CC100" s="668"/>
      <c r="CD100" s="668"/>
      <c r="CE100" s="668"/>
      <c r="CF100" s="668"/>
      <c r="CG100" s="668"/>
      <c r="CH100" s="668"/>
      <c r="CI100" s="668"/>
      <c r="CJ100" s="668"/>
      <c r="CK100" s="668"/>
      <c r="CL100" s="668"/>
      <c r="CM100" s="668"/>
      <c r="CN100" s="668"/>
      <c r="CO100" s="668"/>
      <c r="CP100" s="668"/>
      <c r="CQ100" s="668"/>
      <c r="CR100" s="668"/>
      <c r="CS100" s="668"/>
      <c r="CT100" s="668"/>
      <c r="CU100" s="668"/>
      <c r="CV100" s="668"/>
      <c r="CW100" s="668"/>
      <c r="CX100" s="668"/>
      <c r="CY100" s="668"/>
      <c r="CZ100" s="668"/>
      <c r="DA100" s="668"/>
    </row>
    <row r="101" spans="1:105" ht="1.5" customHeight="1" x14ac:dyDescent="0.25"/>
    <row r="102" spans="1:105" ht="36.75" customHeight="1" x14ac:dyDescent="0.25">
      <c r="A102" s="651" t="s">
        <v>125</v>
      </c>
      <c r="B102" s="652"/>
      <c r="C102" s="652"/>
      <c r="D102" s="652"/>
      <c r="E102" s="652"/>
      <c r="F102" s="652"/>
      <c r="G102" s="653"/>
      <c r="H102" s="651" t="s">
        <v>155</v>
      </c>
      <c r="I102" s="652"/>
      <c r="J102" s="652"/>
      <c r="K102" s="652"/>
      <c r="L102" s="652"/>
      <c r="M102" s="652"/>
      <c r="N102" s="652"/>
      <c r="O102" s="652"/>
      <c r="P102" s="652"/>
      <c r="Q102" s="652"/>
      <c r="R102" s="652"/>
      <c r="S102" s="652"/>
      <c r="T102" s="652"/>
      <c r="U102" s="652"/>
      <c r="V102" s="652"/>
      <c r="W102" s="652"/>
      <c r="X102" s="652"/>
      <c r="Y102" s="652"/>
      <c r="Z102" s="652"/>
      <c r="AA102" s="652"/>
      <c r="AB102" s="652"/>
      <c r="AC102" s="652"/>
      <c r="AD102" s="652"/>
      <c r="AE102" s="652"/>
      <c r="AF102" s="652"/>
      <c r="AG102" s="652"/>
      <c r="AH102" s="652"/>
      <c r="AI102" s="652"/>
      <c r="AJ102" s="652"/>
      <c r="AK102" s="652"/>
      <c r="AL102" s="652"/>
      <c r="AM102" s="652"/>
      <c r="AN102" s="652"/>
      <c r="AO102" s="652"/>
      <c r="AP102" s="652"/>
      <c r="AQ102" s="652"/>
      <c r="AR102" s="652"/>
      <c r="AS102" s="652"/>
      <c r="AT102" s="652"/>
      <c r="AU102" s="652"/>
      <c r="AV102" s="652"/>
      <c r="AW102" s="652"/>
      <c r="AX102" s="652"/>
      <c r="AY102" s="652"/>
      <c r="AZ102" s="652"/>
      <c r="BA102" s="652"/>
      <c r="BB102" s="652"/>
      <c r="BC102" s="653"/>
      <c r="BD102" s="651" t="s">
        <v>182</v>
      </c>
      <c r="BE102" s="652"/>
      <c r="BF102" s="652"/>
      <c r="BG102" s="652"/>
      <c r="BH102" s="652"/>
      <c r="BI102" s="652"/>
      <c r="BJ102" s="652"/>
      <c r="BK102" s="652"/>
      <c r="BL102" s="652"/>
      <c r="BM102" s="652"/>
      <c r="BN102" s="652"/>
      <c r="BO102" s="652"/>
      <c r="BP102" s="652"/>
      <c r="BQ102" s="652"/>
      <c r="BR102" s="652"/>
      <c r="BS102" s="653"/>
      <c r="BT102" s="651" t="s">
        <v>183</v>
      </c>
      <c r="BU102" s="652"/>
      <c r="BV102" s="652"/>
      <c r="BW102" s="652"/>
      <c r="BX102" s="652"/>
      <c r="BY102" s="652"/>
      <c r="BZ102" s="652"/>
      <c r="CA102" s="652"/>
      <c r="CB102" s="652"/>
      <c r="CC102" s="652"/>
      <c r="CD102" s="652"/>
      <c r="CE102" s="652"/>
      <c r="CF102" s="652"/>
      <c r="CG102" s="652"/>
      <c r="CH102" s="652"/>
      <c r="CI102" s="653"/>
      <c r="CJ102" s="651" t="s">
        <v>184</v>
      </c>
      <c r="CK102" s="652"/>
      <c r="CL102" s="652"/>
      <c r="CM102" s="652"/>
      <c r="CN102" s="652"/>
      <c r="CO102" s="652"/>
      <c r="CP102" s="652"/>
      <c r="CQ102" s="652"/>
      <c r="CR102" s="652"/>
      <c r="CS102" s="652"/>
      <c r="CT102" s="652"/>
      <c r="CU102" s="652"/>
      <c r="CV102" s="652"/>
      <c r="CW102" s="652"/>
      <c r="CX102" s="652"/>
      <c r="CY102" s="652"/>
      <c r="CZ102" s="652"/>
      <c r="DA102" s="653"/>
    </row>
    <row r="103" spans="1:105" x14ac:dyDescent="0.25">
      <c r="A103" s="660">
        <v>1</v>
      </c>
      <c r="B103" s="660"/>
      <c r="C103" s="660"/>
      <c r="D103" s="660"/>
      <c r="E103" s="660"/>
      <c r="F103" s="660"/>
      <c r="G103" s="660"/>
      <c r="H103" s="660">
        <v>2</v>
      </c>
      <c r="I103" s="660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60"/>
      <c r="Y103" s="660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>
        <v>3</v>
      </c>
      <c r="BE103" s="660"/>
      <c r="BF103" s="660"/>
      <c r="BG103" s="660"/>
      <c r="BH103" s="660"/>
      <c r="BI103" s="660"/>
      <c r="BJ103" s="660"/>
      <c r="BK103" s="660"/>
      <c r="BL103" s="660"/>
      <c r="BM103" s="660"/>
      <c r="BN103" s="660"/>
      <c r="BO103" s="660"/>
      <c r="BP103" s="660"/>
      <c r="BQ103" s="660"/>
      <c r="BR103" s="660"/>
      <c r="BS103" s="660"/>
      <c r="BT103" s="660">
        <v>4</v>
      </c>
      <c r="BU103" s="660"/>
      <c r="BV103" s="660"/>
      <c r="BW103" s="660"/>
      <c r="BX103" s="660"/>
      <c r="BY103" s="660"/>
      <c r="BZ103" s="660"/>
      <c r="CA103" s="660"/>
      <c r="CB103" s="660"/>
      <c r="CC103" s="660"/>
      <c r="CD103" s="660"/>
      <c r="CE103" s="660"/>
      <c r="CF103" s="660"/>
      <c r="CG103" s="660"/>
      <c r="CH103" s="660"/>
      <c r="CI103" s="660"/>
      <c r="CJ103" s="660">
        <v>5</v>
      </c>
      <c r="CK103" s="660"/>
      <c r="CL103" s="660"/>
      <c r="CM103" s="660"/>
      <c r="CN103" s="660"/>
      <c r="CO103" s="660"/>
      <c r="CP103" s="660"/>
      <c r="CQ103" s="660"/>
      <c r="CR103" s="660"/>
      <c r="CS103" s="660"/>
      <c r="CT103" s="660"/>
      <c r="CU103" s="660"/>
      <c r="CV103" s="660"/>
      <c r="CW103" s="660"/>
      <c r="CX103" s="660"/>
      <c r="CY103" s="660"/>
      <c r="CZ103" s="660"/>
      <c r="DA103" s="660"/>
    </row>
    <row r="104" spans="1:105" ht="30.75" customHeight="1" x14ac:dyDescent="0.25">
      <c r="A104" s="646" t="s">
        <v>133</v>
      </c>
      <c r="B104" s="646"/>
      <c r="C104" s="646"/>
      <c r="D104" s="646"/>
      <c r="E104" s="646"/>
      <c r="F104" s="646"/>
      <c r="G104" s="646"/>
      <c r="H104" s="654" t="s">
        <v>323</v>
      </c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4"/>
      <c r="X104" s="654"/>
      <c r="Y104" s="654"/>
      <c r="Z104" s="654"/>
      <c r="AA104" s="654"/>
      <c r="AB104" s="654"/>
      <c r="AC104" s="654"/>
      <c r="AD104" s="654"/>
      <c r="AE104" s="654"/>
      <c r="AF104" s="654"/>
      <c r="AG104" s="654"/>
      <c r="AH104" s="654"/>
      <c r="AI104" s="654"/>
      <c r="AJ104" s="654"/>
      <c r="AK104" s="654"/>
      <c r="AL104" s="654"/>
      <c r="AM104" s="654"/>
      <c r="AN104" s="654"/>
      <c r="AO104" s="654"/>
      <c r="AP104" s="654"/>
      <c r="AQ104" s="654"/>
      <c r="AR104" s="654"/>
      <c r="AS104" s="654"/>
      <c r="AT104" s="654"/>
      <c r="AU104" s="654"/>
      <c r="AV104" s="654"/>
      <c r="AW104" s="654"/>
      <c r="AX104" s="654"/>
      <c r="AY104" s="654"/>
      <c r="AZ104" s="654"/>
      <c r="BA104" s="654"/>
      <c r="BB104" s="654"/>
      <c r="BC104" s="654"/>
      <c r="BD104" s="645" t="s">
        <v>324</v>
      </c>
      <c r="BE104" s="645"/>
      <c r="BF104" s="645"/>
      <c r="BG104" s="645"/>
      <c r="BH104" s="645"/>
      <c r="BI104" s="645"/>
      <c r="BJ104" s="645"/>
      <c r="BK104" s="645"/>
      <c r="BL104" s="645"/>
      <c r="BM104" s="645"/>
      <c r="BN104" s="645"/>
      <c r="BO104" s="645"/>
      <c r="BP104" s="645"/>
      <c r="BQ104" s="645"/>
      <c r="BR104" s="645"/>
      <c r="BS104" s="645"/>
      <c r="BT104" s="645">
        <v>12</v>
      </c>
      <c r="BU104" s="645"/>
      <c r="BV104" s="645"/>
      <c r="BW104" s="645"/>
      <c r="BX104" s="645"/>
      <c r="BY104" s="645"/>
      <c r="BZ104" s="645"/>
      <c r="CA104" s="645"/>
      <c r="CB104" s="645"/>
      <c r="CC104" s="645"/>
      <c r="CD104" s="645"/>
      <c r="CE104" s="645"/>
      <c r="CF104" s="645"/>
      <c r="CG104" s="645"/>
      <c r="CH104" s="645"/>
      <c r="CI104" s="645"/>
      <c r="CJ104" s="637">
        <v>285000</v>
      </c>
      <c r="CK104" s="637"/>
      <c r="CL104" s="637"/>
      <c r="CM104" s="637"/>
      <c r="CN104" s="637"/>
      <c r="CO104" s="637"/>
      <c r="CP104" s="637"/>
      <c r="CQ104" s="637"/>
      <c r="CR104" s="637"/>
      <c r="CS104" s="637"/>
      <c r="CT104" s="637"/>
      <c r="CU104" s="637"/>
      <c r="CV104" s="637"/>
      <c r="CW104" s="637"/>
      <c r="CX104" s="637"/>
      <c r="CY104" s="637"/>
      <c r="CZ104" s="637"/>
      <c r="DA104" s="637"/>
    </row>
    <row r="105" spans="1:105" ht="30.75" customHeight="1" x14ac:dyDescent="0.25">
      <c r="A105" s="646" t="s">
        <v>139</v>
      </c>
      <c r="B105" s="646"/>
      <c r="C105" s="646"/>
      <c r="D105" s="646"/>
      <c r="E105" s="646"/>
      <c r="F105" s="646"/>
      <c r="G105" s="646"/>
      <c r="H105" s="654" t="s">
        <v>329</v>
      </c>
      <c r="I105" s="654"/>
      <c r="J105" s="654"/>
      <c r="K105" s="654"/>
      <c r="L105" s="654"/>
      <c r="M105" s="654"/>
      <c r="N105" s="654"/>
      <c r="O105" s="654"/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4"/>
      <c r="AD105" s="654"/>
      <c r="AE105" s="654"/>
      <c r="AF105" s="654"/>
      <c r="AG105" s="654"/>
      <c r="AH105" s="654"/>
      <c r="AI105" s="654"/>
      <c r="AJ105" s="654"/>
      <c r="AK105" s="654"/>
      <c r="AL105" s="654"/>
      <c r="AM105" s="654"/>
      <c r="AN105" s="654"/>
      <c r="AO105" s="654"/>
      <c r="AP105" s="654"/>
      <c r="AQ105" s="654"/>
      <c r="AR105" s="654"/>
      <c r="AS105" s="654"/>
      <c r="AT105" s="654"/>
      <c r="AU105" s="654"/>
      <c r="AV105" s="654"/>
      <c r="AW105" s="654"/>
      <c r="AX105" s="654"/>
      <c r="AY105" s="654"/>
      <c r="AZ105" s="654"/>
      <c r="BA105" s="654"/>
      <c r="BB105" s="654"/>
      <c r="BC105" s="654"/>
      <c r="BD105" s="645" t="s">
        <v>324</v>
      </c>
      <c r="BE105" s="645"/>
      <c r="BF105" s="645"/>
      <c r="BG105" s="645"/>
      <c r="BH105" s="645"/>
      <c r="BI105" s="645"/>
      <c r="BJ105" s="645"/>
      <c r="BK105" s="645"/>
      <c r="BL105" s="645"/>
      <c r="BM105" s="645"/>
      <c r="BN105" s="645"/>
      <c r="BO105" s="645"/>
      <c r="BP105" s="645"/>
      <c r="BQ105" s="645"/>
      <c r="BR105" s="645"/>
      <c r="BS105" s="645"/>
      <c r="BT105" s="645">
        <v>12</v>
      </c>
      <c r="BU105" s="645"/>
      <c r="BV105" s="645"/>
      <c r="BW105" s="645"/>
      <c r="BX105" s="645"/>
      <c r="BY105" s="645"/>
      <c r="BZ105" s="645"/>
      <c r="CA105" s="645"/>
      <c r="CB105" s="645"/>
      <c r="CC105" s="645"/>
      <c r="CD105" s="645"/>
      <c r="CE105" s="645"/>
      <c r="CF105" s="645"/>
      <c r="CG105" s="645"/>
      <c r="CH105" s="645"/>
      <c r="CI105" s="645"/>
      <c r="CJ105" s="637">
        <v>500000</v>
      </c>
      <c r="CK105" s="637"/>
      <c r="CL105" s="637"/>
      <c r="CM105" s="637"/>
      <c r="CN105" s="637"/>
      <c r="CO105" s="637"/>
      <c r="CP105" s="637"/>
      <c r="CQ105" s="637"/>
      <c r="CR105" s="637"/>
      <c r="CS105" s="637"/>
      <c r="CT105" s="637"/>
      <c r="CU105" s="637"/>
      <c r="CV105" s="637"/>
      <c r="CW105" s="637"/>
      <c r="CX105" s="637"/>
      <c r="CY105" s="637"/>
      <c r="CZ105" s="637"/>
      <c r="DA105" s="637"/>
    </row>
    <row r="106" spans="1:105" ht="29.25" customHeight="1" x14ac:dyDescent="0.25">
      <c r="A106" s="646" t="s">
        <v>150</v>
      </c>
      <c r="B106" s="646"/>
      <c r="C106" s="646"/>
      <c r="D106" s="646"/>
      <c r="E106" s="646"/>
      <c r="F106" s="646"/>
      <c r="G106" s="646"/>
      <c r="H106" s="654" t="s">
        <v>330</v>
      </c>
      <c r="I106" s="654"/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654"/>
      <c r="Y106" s="654"/>
      <c r="Z106" s="654"/>
      <c r="AA106" s="654"/>
      <c r="AB106" s="654"/>
      <c r="AC106" s="654"/>
      <c r="AD106" s="654"/>
      <c r="AE106" s="654"/>
      <c r="AF106" s="654"/>
      <c r="AG106" s="654"/>
      <c r="AH106" s="654"/>
      <c r="AI106" s="654"/>
      <c r="AJ106" s="654"/>
      <c r="AK106" s="654"/>
      <c r="AL106" s="654"/>
      <c r="AM106" s="654"/>
      <c r="AN106" s="654"/>
      <c r="AO106" s="654"/>
      <c r="AP106" s="654"/>
      <c r="AQ106" s="654"/>
      <c r="AR106" s="654"/>
      <c r="AS106" s="654"/>
      <c r="AT106" s="654"/>
      <c r="AU106" s="654"/>
      <c r="AV106" s="654"/>
      <c r="AW106" s="654"/>
      <c r="AX106" s="654"/>
      <c r="AY106" s="654"/>
      <c r="AZ106" s="654"/>
      <c r="BA106" s="654"/>
      <c r="BB106" s="654"/>
      <c r="BC106" s="654"/>
      <c r="BD106" s="645" t="s">
        <v>324</v>
      </c>
      <c r="BE106" s="645"/>
      <c r="BF106" s="645"/>
      <c r="BG106" s="645"/>
      <c r="BH106" s="645"/>
      <c r="BI106" s="645"/>
      <c r="BJ106" s="645"/>
      <c r="BK106" s="645"/>
      <c r="BL106" s="645"/>
      <c r="BM106" s="645"/>
      <c r="BN106" s="645"/>
      <c r="BO106" s="645"/>
      <c r="BP106" s="645"/>
      <c r="BQ106" s="645"/>
      <c r="BR106" s="645"/>
      <c r="BS106" s="645"/>
      <c r="BT106" s="645">
        <v>12</v>
      </c>
      <c r="BU106" s="645"/>
      <c r="BV106" s="645"/>
      <c r="BW106" s="645"/>
      <c r="BX106" s="645"/>
      <c r="BY106" s="645"/>
      <c r="BZ106" s="645"/>
      <c r="CA106" s="645"/>
      <c r="CB106" s="645"/>
      <c r="CC106" s="645"/>
      <c r="CD106" s="645"/>
      <c r="CE106" s="645"/>
      <c r="CF106" s="645"/>
      <c r="CG106" s="645"/>
      <c r="CH106" s="645"/>
      <c r="CI106" s="645"/>
      <c r="CJ106" s="645">
        <v>126660.24</v>
      </c>
      <c r="CK106" s="645"/>
      <c r="CL106" s="645"/>
      <c r="CM106" s="645"/>
      <c r="CN106" s="645"/>
      <c r="CO106" s="645"/>
      <c r="CP106" s="645"/>
      <c r="CQ106" s="645"/>
      <c r="CR106" s="645"/>
      <c r="CS106" s="645"/>
      <c r="CT106" s="645"/>
      <c r="CU106" s="645"/>
      <c r="CV106" s="645"/>
      <c r="CW106" s="645"/>
      <c r="CX106" s="645"/>
      <c r="CY106" s="645"/>
      <c r="CZ106" s="645"/>
      <c r="DA106" s="645"/>
    </row>
    <row r="107" spans="1:105" x14ac:dyDescent="0.25">
      <c r="A107" s="646" t="s">
        <v>318</v>
      </c>
      <c r="B107" s="646"/>
      <c r="C107" s="646"/>
      <c r="D107" s="646"/>
      <c r="E107" s="646"/>
      <c r="F107" s="646"/>
      <c r="G107" s="646"/>
      <c r="H107" s="654" t="s">
        <v>331</v>
      </c>
      <c r="I107" s="654"/>
      <c r="J107" s="654"/>
      <c r="K107" s="654"/>
      <c r="L107" s="654"/>
      <c r="M107" s="654"/>
      <c r="N107" s="654"/>
      <c r="O107" s="654"/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654"/>
      <c r="AG107" s="654"/>
      <c r="AH107" s="654"/>
      <c r="AI107" s="654"/>
      <c r="AJ107" s="654"/>
      <c r="AK107" s="654"/>
      <c r="AL107" s="654"/>
      <c r="AM107" s="654"/>
      <c r="AN107" s="654"/>
      <c r="AO107" s="654"/>
      <c r="AP107" s="654"/>
      <c r="AQ107" s="654"/>
      <c r="AR107" s="654"/>
      <c r="AS107" s="654"/>
      <c r="AT107" s="654"/>
      <c r="AU107" s="654"/>
      <c r="AV107" s="654"/>
      <c r="AW107" s="654"/>
      <c r="AX107" s="654"/>
      <c r="AY107" s="654"/>
      <c r="AZ107" s="654"/>
      <c r="BA107" s="654"/>
      <c r="BB107" s="654"/>
      <c r="BC107" s="654"/>
      <c r="BD107" s="645" t="s">
        <v>324</v>
      </c>
      <c r="BE107" s="645"/>
      <c r="BF107" s="645"/>
      <c r="BG107" s="645"/>
      <c r="BH107" s="645"/>
      <c r="BI107" s="645"/>
      <c r="BJ107" s="645"/>
      <c r="BK107" s="645"/>
      <c r="BL107" s="645"/>
      <c r="BM107" s="645"/>
      <c r="BN107" s="645"/>
      <c r="BO107" s="645"/>
      <c r="BP107" s="645"/>
      <c r="BQ107" s="645"/>
      <c r="BR107" s="645"/>
      <c r="BS107" s="645"/>
      <c r="BT107" s="645">
        <v>12</v>
      </c>
      <c r="BU107" s="645"/>
      <c r="BV107" s="645"/>
      <c r="BW107" s="645"/>
      <c r="BX107" s="645"/>
      <c r="BY107" s="645"/>
      <c r="BZ107" s="645"/>
      <c r="CA107" s="645"/>
      <c r="CB107" s="645"/>
      <c r="CC107" s="645"/>
      <c r="CD107" s="645"/>
      <c r="CE107" s="645"/>
      <c r="CF107" s="645"/>
      <c r="CG107" s="645"/>
      <c r="CH107" s="645"/>
      <c r="CI107" s="645"/>
      <c r="CJ107" s="637">
        <v>7120</v>
      </c>
      <c r="CK107" s="637"/>
      <c r="CL107" s="637"/>
      <c r="CM107" s="637"/>
      <c r="CN107" s="637"/>
      <c r="CO107" s="637"/>
      <c r="CP107" s="637"/>
      <c r="CQ107" s="637"/>
      <c r="CR107" s="637"/>
      <c r="CS107" s="637"/>
      <c r="CT107" s="637"/>
      <c r="CU107" s="637"/>
      <c r="CV107" s="637"/>
      <c r="CW107" s="637"/>
      <c r="CX107" s="637"/>
      <c r="CY107" s="637"/>
      <c r="CZ107" s="637"/>
      <c r="DA107" s="637"/>
    </row>
    <row r="108" spans="1:105" x14ac:dyDescent="0.25">
      <c r="A108" s="646" t="s">
        <v>325</v>
      </c>
      <c r="B108" s="646"/>
      <c r="C108" s="646"/>
      <c r="D108" s="646"/>
      <c r="E108" s="646"/>
      <c r="F108" s="646"/>
      <c r="G108" s="646"/>
      <c r="H108" s="654" t="s">
        <v>332</v>
      </c>
      <c r="I108" s="654"/>
      <c r="J108" s="654"/>
      <c r="K108" s="654"/>
      <c r="L108" s="654"/>
      <c r="M108" s="654"/>
      <c r="N108" s="654"/>
      <c r="O108" s="654"/>
      <c r="P108" s="654"/>
      <c r="Q108" s="654"/>
      <c r="R108" s="654"/>
      <c r="S108" s="654"/>
      <c r="T108" s="654"/>
      <c r="U108" s="654"/>
      <c r="V108" s="654"/>
      <c r="W108" s="654"/>
      <c r="X108" s="654"/>
      <c r="Y108" s="654"/>
      <c r="Z108" s="654"/>
      <c r="AA108" s="654"/>
      <c r="AB108" s="654"/>
      <c r="AC108" s="654"/>
      <c r="AD108" s="654"/>
      <c r="AE108" s="654"/>
      <c r="AF108" s="654"/>
      <c r="AG108" s="654"/>
      <c r="AH108" s="654"/>
      <c r="AI108" s="654"/>
      <c r="AJ108" s="654"/>
      <c r="AK108" s="654"/>
      <c r="AL108" s="654"/>
      <c r="AM108" s="654"/>
      <c r="AN108" s="654"/>
      <c r="AO108" s="654"/>
      <c r="AP108" s="654"/>
      <c r="AQ108" s="654"/>
      <c r="AR108" s="654"/>
      <c r="AS108" s="654"/>
      <c r="AT108" s="654"/>
      <c r="AU108" s="654"/>
      <c r="AV108" s="654"/>
      <c r="AW108" s="654"/>
      <c r="AX108" s="654"/>
      <c r="AY108" s="654"/>
      <c r="AZ108" s="654"/>
      <c r="BA108" s="654"/>
      <c r="BB108" s="654"/>
      <c r="BC108" s="654"/>
      <c r="BD108" s="645" t="s">
        <v>324</v>
      </c>
      <c r="BE108" s="645"/>
      <c r="BF108" s="645"/>
      <c r="BG108" s="645"/>
      <c r="BH108" s="645"/>
      <c r="BI108" s="645"/>
      <c r="BJ108" s="645"/>
      <c r="BK108" s="645"/>
      <c r="BL108" s="645"/>
      <c r="BM108" s="645"/>
      <c r="BN108" s="645"/>
      <c r="BO108" s="645"/>
      <c r="BP108" s="645"/>
      <c r="BQ108" s="645"/>
      <c r="BR108" s="645"/>
      <c r="BS108" s="645"/>
      <c r="BT108" s="645">
        <v>12</v>
      </c>
      <c r="BU108" s="645"/>
      <c r="BV108" s="645"/>
      <c r="BW108" s="645"/>
      <c r="BX108" s="645"/>
      <c r="BY108" s="645"/>
      <c r="BZ108" s="645"/>
      <c r="CA108" s="645"/>
      <c r="CB108" s="645"/>
      <c r="CC108" s="645"/>
      <c r="CD108" s="645"/>
      <c r="CE108" s="645"/>
      <c r="CF108" s="645"/>
      <c r="CG108" s="645"/>
      <c r="CH108" s="645"/>
      <c r="CI108" s="645"/>
      <c r="CJ108" s="637">
        <v>11976</v>
      </c>
      <c r="CK108" s="637"/>
      <c r="CL108" s="637"/>
      <c r="CM108" s="637"/>
      <c r="CN108" s="637"/>
      <c r="CO108" s="637"/>
      <c r="CP108" s="637"/>
      <c r="CQ108" s="637"/>
      <c r="CR108" s="637"/>
      <c r="CS108" s="637"/>
      <c r="CT108" s="637"/>
      <c r="CU108" s="637"/>
      <c r="CV108" s="637"/>
      <c r="CW108" s="637"/>
      <c r="CX108" s="637"/>
      <c r="CY108" s="637"/>
      <c r="CZ108" s="637"/>
      <c r="DA108" s="637"/>
    </row>
    <row r="109" spans="1:105" x14ac:dyDescent="0.25">
      <c r="A109" s="646" t="s">
        <v>326</v>
      </c>
      <c r="B109" s="646"/>
      <c r="C109" s="646"/>
      <c r="D109" s="646"/>
      <c r="E109" s="646"/>
      <c r="F109" s="646"/>
      <c r="G109" s="646"/>
      <c r="H109" s="654" t="s">
        <v>333</v>
      </c>
      <c r="I109" s="654"/>
      <c r="J109" s="654"/>
      <c r="K109" s="654"/>
      <c r="L109" s="654"/>
      <c r="M109" s="654"/>
      <c r="N109" s="654"/>
      <c r="O109" s="654"/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  <c r="AA109" s="654"/>
      <c r="AB109" s="654"/>
      <c r="AC109" s="654"/>
      <c r="AD109" s="654"/>
      <c r="AE109" s="654"/>
      <c r="AF109" s="654"/>
      <c r="AG109" s="654"/>
      <c r="AH109" s="654"/>
      <c r="AI109" s="654"/>
      <c r="AJ109" s="654"/>
      <c r="AK109" s="654"/>
      <c r="AL109" s="654"/>
      <c r="AM109" s="654"/>
      <c r="AN109" s="654"/>
      <c r="AO109" s="654"/>
      <c r="AP109" s="654"/>
      <c r="AQ109" s="654"/>
      <c r="AR109" s="654"/>
      <c r="AS109" s="654"/>
      <c r="AT109" s="654"/>
      <c r="AU109" s="654"/>
      <c r="AV109" s="654"/>
      <c r="AW109" s="654"/>
      <c r="AX109" s="654"/>
      <c r="AY109" s="654"/>
      <c r="AZ109" s="654"/>
      <c r="BA109" s="654"/>
      <c r="BB109" s="654"/>
      <c r="BC109" s="654"/>
      <c r="BD109" s="645" t="s">
        <v>334</v>
      </c>
      <c r="BE109" s="645"/>
      <c r="BF109" s="645"/>
      <c r="BG109" s="645"/>
      <c r="BH109" s="645"/>
      <c r="BI109" s="645"/>
      <c r="BJ109" s="645"/>
      <c r="BK109" s="645"/>
      <c r="BL109" s="645"/>
      <c r="BM109" s="645"/>
      <c r="BN109" s="645"/>
      <c r="BO109" s="645"/>
      <c r="BP109" s="645"/>
      <c r="BQ109" s="645"/>
      <c r="BR109" s="645"/>
      <c r="BS109" s="645"/>
      <c r="BT109" s="645">
        <v>12</v>
      </c>
      <c r="BU109" s="645"/>
      <c r="BV109" s="645"/>
      <c r="BW109" s="645"/>
      <c r="BX109" s="645"/>
      <c r="BY109" s="645"/>
      <c r="BZ109" s="645"/>
      <c r="CA109" s="645"/>
      <c r="CB109" s="645"/>
      <c r="CC109" s="645"/>
      <c r="CD109" s="645"/>
      <c r="CE109" s="645"/>
      <c r="CF109" s="645"/>
      <c r="CG109" s="645"/>
      <c r="CH109" s="645"/>
      <c r="CI109" s="645"/>
      <c r="CJ109" s="637">
        <v>50000</v>
      </c>
      <c r="CK109" s="637"/>
      <c r="CL109" s="637"/>
      <c r="CM109" s="637"/>
      <c r="CN109" s="637"/>
      <c r="CO109" s="637"/>
      <c r="CP109" s="637"/>
      <c r="CQ109" s="637"/>
      <c r="CR109" s="637"/>
      <c r="CS109" s="637"/>
      <c r="CT109" s="637"/>
      <c r="CU109" s="637"/>
      <c r="CV109" s="637"/>
      <c r="CW109" s="637"/>
      <c r="CX109" s="637"/>
      <c r="CY109" s="637"/>
      <c r="CZ109" s="637"/>
      <c r="DA109" s="637"/>
    </row>
    <row r="110" spans="1:105" x14ac:dyDescent="0.25">
      <c r="A110" s="646" t="s">
        <v>327</v>
      </c>
      <c r="B110" s="646"/>
      <c r="C110" s="646"/>
      <c r="D110" s="646"/>
      <c r="E110" s="646"/>
      <c r="F110" s="646"/>
      <c r="G110" s="646"/>
      <c r="H110" s="654" t="s">
        <v>335</v>
      </c>
      <c r="I110" s="654"/>
      <c r="J110" s="654"/>
      <c r="K110" s="654"/>
      <c r="L110" s="654"/>
      <c r="M110" s="654"/>
      <c r="N110" s="654"/>
      <c r="O110" s="654"/>
      <c r="P110" s="654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  <c r="AA110" s="654"/>
      <c r="AB110" s="654"/>
      <c r="AC110" s="654"/>
      <c r="AD110" s="654"/>
      <c r="AE110" s="654"/>
      <c r="AF110" s="654"/>
      <c r="AG110" s="654"/>
      <c r="AH110" s="654"/>
      <c r="AI110" s="654"/>
      <c r="AJ110" s="654"/>
      <c r="AK110" s="654"/>
      <c r="AL110" s="654"/>
      <c r="AM110" s="654"/>
      <c r="AN110" s="654"/>
      <c r="AO110" s="654"/>
      <c r="AP110" s="654"/>
      <c r="AQ110" s="654"/>
      <c r="AR110" s="654"/>
      <c r="AS110" s="654"/>
      <c r="AT110" s="654"/>
      <c r="AU110" s="654"/>
      <c r="AV110" s="654"/>
      <c r="AW110" s="654"/>
      <c r="AX110" s="654"/>
      <c r="AY110" s="654"/>
      <c r="AZ110" s="654"/>
      <c r="BA110" s="654"/>
      <c r="BB110" s="654"/>
      <c r="BC110" s="654"/>
      <c r="BD110" s="645" t="s">
        <v>336</v>
      </c>
      <c r="BE110" s="645"/>
      <c r="BF110" s="645"/>
      <c r="BG110" s="645"/>
      <c r="BH110" s="645"/>
      <c r="BI110" s="645"/>
      <c r="BJ110" s="645"/>
      <c r="BK110" s="645"/>
      <c r="BL110" s="645"/>
      <c r="BM110" s="645"/>
      <c r="BN110" s="645"/>
      <c r="BO110" s="645"/>
      <c r="BP110" s="645"/>
      <c r="BQ110" s="645"/>
      <c r="BR110" s="645"/>
      <c r="BS110" s="645"/>
      <c r="BT110" s="645">
        <v>2</v>
      </c>
      <c r="BU110" s="645"/>
      <c r="BV110" s="645"/>
      <c r="BW110" s="645"/>
      <c r="BX110" s="645"/>
      <c r="BY110" s="645"/>
      <c r="BZ110" s="645"/>
      <c r="CA110" s="645"/>
      <c r="CB110" s="645"/>
      <c r="CC110" s="645"/>
      <c r="CD110" s="645"/>
      <c r="CE110" s="645"/>
      <c r="CF110" s="645"/>
      <c r="CG110" s="645"/>
      <c r="CH110" s="645"/>
      <c r="CI110" s="645"/>
      <c r="CJ110" s="637">
        <v>10000</v>
      </c>
      <c r="CK110" s="637"/>
      <c r="CL110" s="637"/>
      <c r="CM110" s="637"/>
      <c r="CN110" s="637"/>
      <c r="CO110" s="637"/>
      <c r="CP110" s="637"/>
      <c r="CQ110" s="637"/>
      <c r="CR110" s="637"/>
      <c r="CS110" s="637"/>
      <c r="CT110" s="637"/>
      <c r="CU110" s="637"/>
      <c r="CV110" s="637"/>
      <c r="CW110" s="637"/>
      <c r="CX110" s="637"/>
      <c r="CY110" s="637"/>
      <c r="CZ110" s="637"/>
      <c r="DA110" s="637"/>
    </row>
    <row r="111" spans="1:105" x14ac:dyDescent="0.25">
      <c r="A111" s="646" t="s">
        <v>328</v>
      </c>
      <c r="B111" s="646"/>
      <c r="C111" s="646"/>
      <c r="D111" s="646"/>
      <c r="E111" s="646"/>
      <c r="F111" s="646"/>
      <c r="G111" s="646"/>
      <c r="H111" s="654" t="s">
        <v>337</v>
      </c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  <c r="AD111" s="654"/>
      <c r="AE111" s="654"/>
      <c r="AF111" s="654"/>
      <c r="AG111" s="654"/>
      <c r="AH111" s="654"/>
      <c r="AI111" s="654"/>
      <c r="AJ111" s="654"/>
      <c r="AK111" s="654"/>
      <c r="AL111" s="654"/>
      <c r="AM111" s="654"/>
      <c r="AN111" s="654"/>
      <c r="AO111" s="654"/>
      <c r="AP111" s="654"/>
      <c r="AQ111" s="654"/>
      <c r="AR111" s="654"/>
      <c r="AS111" s="654"/>
      <c r="AT111" s="654"/>
      <c r="AU111" s="654"/>
      <c r="AV111" s="654"/>
      <c r="AW111" s="654"/>
      <c r="AX111" s="654"/>
      <c r="AY111" s="654"/>
      <c r="AZ111" s="654"/>
      <c r="BA111" s="654"/>
      <c r="BB111" s="654"/>
      <c r="BC111" s="654"/>
      <c r="BD111" s="645" t="s">
        <v>324</v>
      </c>
      <c r="BE111" s="645"/>
      <c r="BF111" s="645"/>
      <c r="BG111" s="645"/>
      <c r="BH111" s="645"/>
      <c r="BI111" s="645"/>
      <c r="BJ111" s="645"/>
      <c r="BK111" s="645"/>
      <c r="BL111" s="645"/>
      <c r="BM111" s="645"/>
      <c r="BN111" s="645"/>
      <c r="BO111" s="645"/>
      <c r="BP111" s="645"/>
      <c r="BQ111" s="645"/>
      <c r="BR111" s="645"/>
      <c r="BS111" s="645"/>
      <c r="BT111" s="645">
        <v>1</v>
      </c>
      <c r="BU111" s="645"/>
      <c r="BV111" s="645"/>
      <c r="BW111" s="645"/>
      <c r="BX111" s="645"/>
      <c r="BY111" s="645"/>
      <c r="BZ111" s="645"/>
      <c r="CA111" s="645"/>
      <c r="CB111" s="645"/>
      <c r="CC111" s="645"/>
      <c r="CD111" s="645"/>
      <c r="CE111" s="645"/>
      <c r="CF111" s="645"/>
      <c r="CG111" s="645"/>
      <c r="CH111" s="645"/>
      <c r="CI111" s="645"/>
      <c r="CJ111" s="645">
        <v>150000</v>
      </c>
      <c r="CK111" s="645"/>
      <c r="CL111" s="645"/>
      <c r="CM111" s="645"/>
      <c r="CN111" s="645"/>
      <c r="CO111" s="645"/>
      <c r="CP111" s="645"/>
      <c r="CQ111" s="645"/>
      <c r="CR111" s="645"/>
      <c r="CS111" s="645"/>
      <c r="CT111" s="645"/>
      <c r="CU111" s="645"/>
      <c r="CV111" s="645"/>
      <c r="CW111" s="645"/>
      <c r="CX111" s="645"/>
      <c r="CY111" s="645"/>
      <c r="CZ111" s="645"/>
      <c r="DA111" s="645"/>
    </row>
    <row r="112" spans="1:105" x14ac:dyDescent="0.25">
      <c r="A112" s="646"/>
      <c r="B112" s="646"/>
      <c r="C112" s="646"/>
      <c r="D112" s="646"/>
      <c r="E112" s="646"/>
      <c r="F112" s="646"/>
      <c r="G112" s="646"/>
      <c r="H112" s="658" t="s">
        <v>127</v>
      </c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8"/>
      <c r="AB112" s="658"/>
      <c r="AC112" s="658"/>
      <c r="AD112" s="658"/>
      <c r="AE112" s="658"/>
      <c r="AF112" s="658"/>
      <c r="AG112" s="658"/>
      <c r="AH112" s="658"/>
      <c r="AI112" s="658"/>
      <c r="AJ112" s="658"/>
      <c r="AK112" s="658"/>
      <c r="AL112" s="658"/>
      <c r="AM112" s="658"/>
      <c r="AN112" s="658"/>
      <c r="AO112" s="658"/>
      <c r="AP112" s="658"/>
      <c r="AQ112" s="658"/>
      <c r="AR112" s="658"/>
      <c r="AS112" s="658"/>
      <c r="AT112" s="658"/>
      <c r="AU112" s="658"/>
      <c r="AV112" s="658"/>
      <c r="AW112" s="658"/>
      <c r="AX112" s="658"/>
      <c r="AY112" s="658"/>
      <c r="AZ112" s="658"/>
      <c r="BA112" s="658"/>
      <c r="BB112" s="658"/>
      <c r="BC112" s="659"/>
      <c r="BD112" s="645" t="s">
        <v>128</v>
      </c>
      <c r="BE112" s="645"/>
      <c r="BF112" s="645"/>
      <c r="BG112" s="645"/>
      <c r="BH112" s="645"/>
      <c r="BI112" s="645"/>
      <c r="BJ112" s="645"/>
      <c r="BK112" s="645"/>
      <c r="BL112" s="645"/>
      <c r="BM112" s="645"/>
      <c r="BN112" s="645"/>
      <c r="BO112" s="645"/>
      <c r="BP112" s="645"/>
      <c r="BQ112" s="645"/>
      <c r="BR112" s="645"/>
      <c r="BS112" s="645"/>
      <c r="BT112" s="645" t="s">
        <v>128</v>
      </c>
      <c r="BU112" s="645"/>
      <c r="BV112" s="645"/>
      <c r="BW112" s="645"/>
      <c r="BX112" s="645"/>
      <c r="BY112" s="645"/>
      <c r="BZ112" s="645"/>
      <c r="CA112" s="645"/>
      <c r="CB112" s="645"/>
      <c r="CC112" s="645"/>
      <c r="CD112" s="645"/>
      <c r="CE112" s="645"/>
      <c r="CF112" s="645"/>
      <c r="CG112" s="645"/>
      <c r="CH112" s="645"/>
      <c r="CI112" s="645"/>
      <c r="CJ112" s="637">
        <f>SUM(CJ104:CJ111)</f>
        <v>1140756.24</v>
      </c>
      <c r="CK112" s="637"/>
      <c r="CL112" s="637"/>
      <c r="CM112" s="637"/>
      <c r="CN112" s="637"/>
      <c r="CO112" s="637"/>
      <c r="CP112" s="637"/>
      <c r="CQ112" s="637"/>
      <c r="CR112" s="637"/>
      <c r="CS112" s="637"/>
      <c r="CT112" s="637"/>
      <c r="CU112" s="637"/>
      <c r="CV112" s="637"/>
      <c r="CW112" s="637"/>
      <c r="CX112" s="637"/>
      <c r="CY112" s="637"/>
      <c r="CZ112" s="637"/>
      <c r="DA112" s="637"/>
    </row>
    <row r="113" spans="1:105" s="47" customFormat="1" ht="14.25" x14ac:dyDescent="0.2">
      <c r="A113" s="668" t="s">
        <v>185</v>
      </c>
      <c r="B113" s="668"/>
      <c r="C113" s="668"/>
      <c r="D113" s="668"/>
      <c r="E113" s="668"/>
      <c r="F113" s="668"/>
      <c r="G113" s="668"/>
      <c r="H113" s="668"/>
      <c r="I113" s="668"/>
      <c r="J113" s="668"/>
      <c r="K113" s="668"/>
      <c r="L113" s="668"/>
      <c r="M113" s="668"/>
      <c r="N113" s="668"/>
      <c r="O113" s="668"/>
      <c r="P113" s="668"/>
      <c r="Q113" s="668"/>
      <c r="R113" s="668"/>
      <c r="S113" s="668"/>
      <c r="T113" s="668"/>
      <c r="U113" s="668"/>
      <c r="V113" s="668"/>
      <c r="W113" s="668"/>
      <c r="X113" s="668"/>
      <c r="Y113" s="668"/>
      <c r="Z113" s="668"/>
      <c r="AA113" s="668"/>
      <c r="AB113" s="668"/>
      <c r="AC113" s="668"/>
      <c r="AD113" s="668"/>
      <c r="AE113" s="668"/>
      <c r="AF113" s="668"/>
      <c r="AG113" s="668"/>
      <c r="AH113" s="668"/>
      <c r="AI113" s="668"/>
      <c r="AJ113" s="668"/>
      <c r="AK113" s="668"/>
      <c r="AL113" s="668"/>
      <c r="AM113" s="668"/>
      <c r="AN113" s="668"/>
      <c r="AO113" s="668"/>
      <c r="AP113" s="668"/>
      <c r="AQ113" s="668"/>
      <c r="AR113" s="668"/>
      <c r="AS113" s="668"/>
      <c r="AT113" s="668"/>
      <c r="AU113" s="668"/>
      <c r="AV113" s="668"/>
      <c r="AW113" s="668"/>
      <c r="AX113" s="668"/>
      <c r="AY113" s="668"/>
      <c r="AZ113" s="668"/>
      <c r="BA113" s="668"/>
      <c r="BB113" s="668"/>
      <c r="BC113" s="668"/>
      <c r="BD113" s="668"/>
      <c r="BE113" s="668"/>
      <c r="BF113" s="668"/>
      <c r="BG113" s="668"/>
      <c r="BH113" s="668"/>
      <c r="BI113" s="668"/>
      <c r="BJ113" s="668"/>
      <c r="BK113" s="668"/>
      <c r="BL113" s="668"/>
      <c r="BM113" s="668"/>
      <c r="BN113" s="668"/>
      <c r="BO113" s="668"/>
      <c r="BP113" s="668"/>
      <c r="BQ113" s="668"/>
      <c r="BR113" s="668"/>
      <c r="BS113" s="668"/>
      <c r="BT113" s="668"/>
      <c r="BU113" s="668"/>
      <c r="BV113" s="668"/>
      <c r="BW113" s="668"/>
      <c r="BX113" s="668"/>
      <c r="BY113" s="668"/>
      <c r="BZ113" s="668"/>
      <c r="CA113" s="668"/>
      <c r="CB113" s="668"/>
      <c r="CC113" s="668"/>
      <c r="CD113" s="668"/>
      <c r="CE113" s="668"/>
      <c r="CF113" s="668"/>
      <c r="CG113" s="668"/>
      <c r="CH113" s="668"/>
      <c r="CI113" s="668"/>
      <c r="CJ113" s="668"/>
      <c r="CK113" s="668"/>
      <c r="CL113" s="668"/>
      <c r="CM113" s="668"/>
      <c r="CN113" s="668"/>
      <c r="CO113" s="668"/>
      <c r="CP113" s="668"/>
      <c r="CQ113" s="668"/>
      <c r="CR113" s="668"/>
      <c r="CS113" s="668"/>
      <c r="CT113" s="668"/>
      <c r="CU113" s="668"/>
      <c r="CV113" s="668"/>
      <c r="CW113" s="668"/>
      <c r="CX113" s="668"/>
      <c r="CY113" s="668"/>
      <c r="CZ113" s="668"/>
      <c r="DA113" s="668"/>
    </row>
    <row r="114" spans="1:105" s="48" customFormat="1" ht="0.7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</row>
    <row r="115" spans="1:105" s="48" customFormat="1" ht="32.25" customHeight="1" x14ac:dyDescent="0.25">
      <c r="A115" s="651" t="s">
        <v>125</v>
      </c>
      <c r="B115" s="652"/>
      <c r="C115" s="652"/>
      <c r="D115" s="652"/>
      <c r="E115" s="652"/>
      <c r="F115" s="652"/>
      <c r="G115" s="653"/>
      <c r="H115" s="651" t="s">
        <v>155</v>
      </c>
      <c r="I115" s="652"/>
      <c r="J115" s="652"/>
      <c r="K115" s="652"/>
      <c r="L115" s="652"/>
      <c r="M115" s="652"/>
      <c r="N115" s="652"/>
      <c r="O115" s="652"/>
      <c r="P115" s="652"/>
      <c r="Q115" s="652"/>
      <c r="R115" s="652"/>
      <c r="S115" s="652"/>
      <c r="T115" s="652"/>
      <c r="U115" s="652"/>
      <c r="V115" s="652"/>
      <c r="W115" s="652"/>
      <c r="X115" s="652"/>
      <c r="Y115" s="652"/>
      <c r="Z115" s="652"/>
      <c r="AA115" s="652"/>
      <c r="AB115" s="652"/>
      <c r="AC115" s="652"/>
      <c r="AD115" s="652"/>
      <c r="AE115" s="652"/>
      <c r="AF115" s="652"/>
      <c r="AG115" s="652"/>
      <c r="AH115" s="652"/>
      <c r="AI115" s="652"/>
      <c r="AJ115" s="652"/>
      <c r="AK115" s="652"/>
      <c r="AL115" s="652"/>
      <c r="AM115" s="652"/>
      <c r="AN115" s="652"/>
      <c r="AO115" s="652"/>
      <c r="AP115" s="652"/>
      <c r="AQ115" s="652"/>
      <c r="AR115" s="652"/>
      <c r="AS115" s="652"/>
      <c r="AT115" s="652"/>
      <c r="AU115" s="652"/>
      <c r="AV115" s="652"/>
      <c r="AW115" s="652"/>
      <c r="AX115" s="652"/>
      <c r="AY115" s="652"/>
      <c r="AZ115" s="652"/>
      <c r="BA115" s="652"/>
      <c r="BB115" s="652"/>
      <c r="BC115" s="652"/>
      <c r="BD115" s="652"/>
      <c r="BE115" s="652"/>
      <c r="BF115" s="652"/>
      <c r="BG115" s="652"/>
      <c r="BH115" s="652"/>
      <c r="BI115" s="652"/>
      <c r="BJ115" s="652"/>
      <c r="BK115" s="652"/>
      <c r="BL115" s="652"/>
      <c r="BM115" s="652"/>
      <c r="BN115" s="652"/>
      <c r="BO115" s="652"/>
      <c r="BP115" s="652"/>
      <c r="BQ115" s="652"/>
      <c r="BR115" s="652"/>
      <c r="BS115" s="653"/>
      <c r="BT115" s="651" t="s">
        <v>186</v>
      </c>
      <c r="BU115" s="652"/>
      <c r="BV115" s="652"/>
      <c r="BW115" s="652"/>
      <c r="BX115" s="652"/>
      <c r="BY115" s="652"/>
      <c r="BZ115" s="652"/>
      <c r="CA115" s="652"/>
      <c r="CB115" s="652"/>
      <c r="CC115" s="652"/>
      <c r="CD115" s="652"/>
      <c r="CE115" s="652"/>
      <c r="CF115" s="652"/>
      <c r="CG115" s="652"/>
      <c r="CH115" s="652"/>
      <c r="CI115" s="653"/>
      <c r="CJ115" s="651" t="s">
        <v>187</v>
      </c>
      <c r="CK115" s="652"/>
      <c r="CL115" s="652"/>
      <c r="CM115" s="652"/>
      <c r="CN115" s="652"/>
      <c r="CO115" s="652"/>
      <c r="CP115" s="652"/>
      <c r="CQ115" s="652"/>
      <c r="CR115" s="652"/>
      <c r="CS115" s="652"/>
      <c r="CT115" s="652"/>
      <c r="CU115" s="652"/>
      <c r="CV115" s="652"/>
      <c r="CW115" s="652"/>
      <c r="CX115" s="652"/>
      <c r="CY115" s="652"/>
      <c r="CZ115" s="652"/>
      <c r="DA115" s="653"/>
    </row>
    <row r="116" spans="1:105" s="48" customFormat="1" ht="12.75" customHeight="1" x14ac:dyDescent="0.25">
      <c r="A116" s="660">
        <v>1</v>
      </c>
      <c r="B116" s="660"/>
      <c r="C116" s="660"/>
      <c r="D116" s="660"/>
      <c r="E116" s="660"/>
      <c r="F116" s="660"/>
      <c r="G116" s="660"/>
      <c r="H116" s="639">
        <v>2</v>
      </c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0"/>
      <c r="X116" s="640"/>
      <c r="Y116" s="640"/>
      <c r="Z116" s="640"/>
      <c r="AA116" s="640"/>
      <c r="AB116" s="640"/>
      <c r="AC116" s="640"/>
      <c r="AD116" s="640"/>
      <c r="AE116" s="640"/>
      <c r="AF116" s="640"/>
      <c r="AG116" s="640"/>
      <c r="AH116" s="640"/>
      <c r="AI116" s="640"/>
      <c r="AJ116" s="640"/>
      <c r="AK116" s="640"/>
      <c r="AL116" s="640"/>
      <c r="AM116" s="640"/>
      <c r="AN116" s="640"/>
      <c r="AO116" s="640"/>
      <c r="AP116" s="640"/>
      <c r="AQ116" s="640"/>
      <c r="AR116" s="640"/>
      <c r="AS116" s="640"/>
      <c r="AT116" s="640"/>
      <c r="AU116" s="640"/>
      <c r="AV116" s="640"/>
      <c r="AW116" s="640"/>
      <c r="AX116" s="640"/>
      <c r="AY116" s="640"/>
      <c r="AZ116" s="640"/>
      <c r="BA116" s="640"/>
      <c r="BB116" s="640"/>
      <c r="BC116" s="640"/>
      <c r="BD116" s="640"/>
      <c r="BE116" s="640"/>
      <c r="BF116" s="640"/>
      <c r="BG116" s="640"/>
      <c r="BH116" s="640"/>
      <c r="BI116" s="640"/>
      <c r="BJ116" s="640"/>
      <c r="BK116" s="640"/>
      <c r="BL116" s="640"/>
      <c r="BM116" s="640"/>
      <c r="BN116" s="640"/>
      <c r="BO116" s="640"/>
      <c r="BP116" s="640"/>
      <c r="BQ116" s="640"/>
      <c r="BR116" s="640"/>
      <c r="BS116" s="641"/>
      <c r="BT116" s="639">
        <v>3</v>
      </c>
      <c r="BU116" s="640"/>
      <c r="BV116" s="640"/>
      <c r="BW116" s="640"/>
      <c r="BX116" s="640"/>
      <c r="BY116" s="640"/>
      <c r="BZ116" s="640"/>
      <c r="CA116" s="640"/>
      <c r="CB116" s="640"/>
      <c r="CC116" s="640"/>
      <c r="CD116" s="640"/>
      <c r="CE116" s="640"/>
      <c r="CF116" s="640"/>
      <c r="CG116" s="640"/>
      <c r="CH116" s="640"/>
      <c r="CI116" s="641"/>
      <c r="CJ116" s="639">
        <v>4</v>
      </c>
      <c r="CK116" s="640"/>
      <c r="CL116" s="640"/>
      <c r="CM116" s="640"/>
      <c r="CN116" s="640"/>
      <c r="CO116" s="640"/>
      <c r="CP116" s="640"/>
      <c r="CQ116" s="640"/>
      <c r="CR116" s="640"/>
      <c r="CS116" s="640"/>
      <c r="CT116" s="640"/>
      <c r="CU116" s="640"/>
      <c r="CV116" s="640"/>
      <c r="CW116" s="640"/>
      <c r="CX116" s="640"/>
      <c r="CY116" s="640"/>
      <c r="CZ116" s="640"/>
      <c r="DA116" s="641"/>
    </row>
    <row r="117" spans="1:105" s="48" customFormat="1" ht="12.75" x14ac:dyDescent="0.25">
      <c r="A117" s="639">
        <v>1</v>
      </c>
      <c r="B117" s="640"/>
      <c r="C117" s="640"/>
      <c r="D117" s="640"/>
      <c r="E117" s="640"/>
      <c r="F117" s="640"/>
      <c r="G117" s="641"/>
      <c r="H117" s="642" t="s">
        <v>338</v>
      </c>
      <c r="I117" s="643"/>
      <c r="J117" s="643"/>
      <c r="K117" s="643"/>
      <c r="L117" s="643"/>
      <c r="M117" s="643"/>
      <c r="N117" s="643"/>
      <c r="O117" s="643"/>
      <c r="P117" s="643"/>
      <c r="Q117" s="643"/>
      <c r="R117" s="643"/>
      <c r="S117" s="643"/>
      <c r="T117" s="643"/>
      <c r="U117" s="643"/>
      <c r="V117" s="643"/>
      <c r="W117" s="643"/>
      <c r="X117" s="643"/>
      <c r="Y117" s="643"/>
      <c r="Z117" s="643"/>
      <c r="AA117" s="643"/>
      <c r="AB117" s="643"/>
      <c r="AC117" s="643"/>
      <c r="AD117" s="643"/>
      <c r="AE117" s="643"/>
      <c r="AF117" s="643"/>
      <c r="AG117" s="643"/>
      <c r="AH117" s="643"/>
      <c r="AI117" s="643"/>
      <c r="AJ117" s="643"/>
      <c r="AK117" s="643"/>
      <c r="AL117" s="643"/>
      <c r="AM117" s="643"/>
      <c r="AN117" s="643"/>
      <c r="AO117" s="643"/>
      <c r="AP117" s="643"/>
      <c r="AQ117" s="643"/>
      <c r="AR117" s="643"/>
      <c r="AS117" s="643"/>
      <c r="AT117" s="643"/>
      <c r="AU117" s="643"/>
      <c r="AV117" s="643"/>
      <c r="AW117" s="643"/>
      <c r="AX117" s="643"/>
      <c r="AY117" s="643"/>
      <c r="AZ117" s="643"/>
      <c r="BA117" s="643"/>
      <c r="BB117" s="643"/>
      <c r="BC117" s="643"/>
      <c r="BD117" s="643"/>
      <c r="BE117" s="643"/>
      <c r="BF117" s="643"/>
      <c r="BG117" s="643"/>
      <c r="BH117" s="643"/>
      <c r="BI117" s="643"/>
      <c r="BJ117" s="643"/>
      <c r="BK117" s="643"/>
      <c r="BL117" s="643"/>
      <c r="BM117" s="643"/>
      <c r="BN117" s="643"/>
      <c r="BO117" s="643"/>
      <c r="BP117" s="643"/>
      <c r="BQ117" s="643"/>
      <c r="BR117" s="643"/>
      <c r="BS117" s="644"/>
      <c r="BT117" s="645">
        <v>5</v>
      </c>
      <c r="BU117" s="645"/>
      <c r="BV117" s="645"/>
      <c r="BW117" s="645"/>
      <c r="BX117" s="645"/>
      <c r="BY117" s="645"/>
      <c r="BZ117" s="645"/>
      <c r="CA117" s="645"/>
      <c r="CB117" s="645"/>
      <c r="CC117" s="645"/>
      <c r="CD117" s="645"/>
      <c r="CE117" s="645"/>
      <c r="CF117" s="645"/>
      <c r="CG117" s="645"/>
      <c r="CH117" s="645"/>
      <c r="CI117" s="645"/>
      <c r="CJ117" s="637">
        <v>7393379.2000000002</v>
      </c>
      <c r="CK117" s="637"/>
      <c r="CL117" s="637"/>
      <c r="CM117" s="637"/>
      <c r="CN117" s="637"/>
      <c r="CO117" s="637"/>
      <c r="CP117" s="637"/>
      <c r="CQ117" s="637"/>
      <c r="CR117" s="637"/>
      <c r="CS117" s="637"/>
      <c r="CT117" s="637"/>
      <c r="CU117" s="637"/>
      <c r="CV117" s="637"/>
      <c r="CW117" s="637"/>
      <c r="CX117" s="637"/>
      <c r="CY117" s="637"/>
      <c r="CZ117" s="637"/>
      <c r="DA117" s="637"/>
    </row>
    <row r="118" spans="1:105" s="48" customFormat="1" ht="12.75" x14ac:dyDescent="0.25">
      <c r="A118" s="639">
        <v>2</v>
      </c>
      <c r="B118" s="640"/>
      <c r="C118" s="640"/>
      <c r="D118" s="640"/>
      <c r="E118" s="640"/>
      <c r="F118" s="640"/>
      <c r="G118" s="641"/>
      <c r="H118" s="642" t="s">
        <v>339</v>
      </c>
      <c r="I118" s="643"/>
      <c r="J118" s="643"/>
      <c r="K118" s="643"/>
      <c r="L118" s="643"/>
      <c r="M118" s="643"/>
      <c r="N118" s="643"/>
      <c r="O118" s="643"/>
      <c r="P118" s="643"/>
      <c r="Q118" s="643"/>
      <c r="R118" s="643"/>
      <c r="S118" s="643"/>
      <c r="T118" s="643"/>
      <c r="U118" s="643"/>
      <c r="V118" s="643"/>
      <c r="W118" s="643"/>
      <c r="X118" s="643"/>
      <c r="Y118" s="643"/>
      <c r="Z118" s="643"/>
      <c r="AA118" s="643"/>
      <c r="AB118" s="643"/>
      <c r="AC118" s="643"/>
      <c r="AD118" s="643"/>
      <c r="AE118" s="643"/>
      <c r="AF118" s="643"/>
      <c r="AG118" s="643"/>
      <c r="AH118" s="643"/>
      <c r="AI118" s="643"/>
      <c r="AJ118" s="643"/>
      <c r="AK118" s="643"/>
      <c r="AL118" s="643"/>
      <c r="AM118" s="643"/>
      <c r="AN118" s="643"/>
      <c r="AO118" s="643"/>
      <c r="AP118" s="643"/>
      <c r="AQ118" s="643"/>
      <c r="AR118" s="643"/>
      <c r="AS118" s="643"/>
      <c r="AT118" s="643"/>
      <c r="AU118" s="643"/>
      <c r="AV118" s="643"/>
      <c r="AW118" s="643"/>
      <c r="AX118" s="643"/>
      <c r="AY118" s="643"/>
      <c r="AZ118" s="643"/>
      <c r="BA118" s="643"/>
      <c r="BB118" s="643"/>
      <c r="BC118" s="643"/>
      <c r="BD118" s="643"/>
      <c r="BE118" s="643"/>
      <c r="BF118" s="643"/>
      <c r="BG118" s="643"/>
      <c r="BH118" s="643"/>
      <c r="BI118" s="643"/>
      <c r="BJ118" s="643"/>
      <c r="BK118" s="643"/>
      <c r="BL118" s="643"/>
      <c r="BM118" s="643"/>
      <c r="BN118" s="643"/>
      <c r="BO118" s="643"/>
      <c r="BP118" s="643"/>
      <c r="BQ118" s="643"/>
      <c r="BR118" s="643"/>
      <c r="BS118" s="644"/>
      <c r="BT118" s="645">
        <v>1</v>
      </c>
      <c r="BU118" s="645"/>
      <c r="BV118" s="645"/>
      <c r="BW118" s="645"/>
      <c r="BX118" s="645"/>
      <c r="BY118" s="645"/>
      <c r="BZ118" s="645"/>
      <c r="CA118" s="645"/>
      <c r="CB118" s="645"/>
      <c r="CC118" s="645"/>
      <c r="CD118" s="645"/>
      <c r="CE118" s="645"/>
      <c r="CF118" s="645"/>
      <c r="CG118" s="645"/>
      <c r="CH118" s="645"/>
      <c r="CI118" s="645"/>
      <c r="CJ118" s="637">
        <v>3000</v>
      </c>
      <c r="CK118" s="637"/>
      <c r="CL118" s="637"/>
      <c r="CM118" s="637"/>
      <c r="CN118" s="637"/>
      <c r="CO118" s="637"/>
      <c r="CP118" s="637"/>
      <c r="CQ118" s="637"/>
      <c r="CR118" s="637"/>
      <c r="CS118" s="637"/>
      <c r="CT118" s="637"/>
      <c r="CU118" s="637"/>
      <c r="CV118" s="637"/>
      <c r="CW118" s="637"/>
      <c r="CX118" s="637"/>
      <c r="CY118" s="637"/>
      <c r="CZ118" s="637"/>
      <c r="DA118" s="637"/>
    </row>
    <row r="119" spans="1:105" s="48" customFormat="1" ht="12.75" x14ac:dyDescent="0.25">
      <c r="A119" s="639">
        <v>3</v>
      </c>
      <c r="B119" s="640"/>
      <c r="C119" s="640"/>
      <c r="D119" s="640"/>
      <c r="E119" s="640"/>
      <c r="F119" s="640"/>
      <c r="G119" s="641"/>
      <c r="H119" s="642" t="s">
        <v>340</v>
      </c>
      <c r="I119" s="643"/>
      <c r="J119" s="643"/>
      <c r="K119" s="643"/>
      <c r="L119" s="643"/>
      <c r="M119" s="643"/>
      <c r="N119" s="643"/>
      <c r="O119" s="643"/>
      <c r="P119" s="643"/>
      <c r="Q119" s="643"/>
      <c r="R119" s="643"/>
      <c r="S119" s="643"/>
      <c r="T119" s="643"/>
      <c r="U119" s="643"/>
      <c r="V119" s="643"/>
      <c r="W119" s="643"/>
      <c r="X119" s="643"/>
      <c r="Y119" s="643"/>
      <c r="Z119" s="643"/>
      <c r="AA119" s="643"/>
      <c r="AB119" s="643"/>
      <c r="AC119" s="643"/>
      <c r="AD119" s="643"/>
      <c r="AE119" s="643"/>
      <c r="AF119" s="643"/>
      <c r="AG119" s="643"/>
      <c r="AH119" s="643"/>
      <c r="AI119" s="643"/>
      <c r="AJ119" s="643"/>
      <c r="AK119" s="643"/>
      <c r="AL119" s="643"/>
      <c r="AM119" s="643"/>
      <c r="AN119" s="643"/>
      <c r="AO119" s="643"/>
      <c r="AP119" s="643"/>
      <c r="AQ119" s="643"/>
      <c r="AR119" s="643"/>
      <c r="AS119" s="643"/>
      <c r="AT119" s="643"/>
      <c r="AU119" s="643"/>
      <c r="AV119" s="643"/>
      <c r="AW119" s="643"/>
      <c r="AX119" s="643"/>
      <c r="AY119" s="643"/>
      <c r="AZ119" s="643"/>
      <c r="BA119" s="643"/>
      <c r="BB119" s="643"/>
      <c r="BC119" s="643"/>
      <c r="BD119" s="643"/>
      <c r="BE119" s="643"/>
      <c r="BF119" s="643"/>
      <c r="BG119" s="643"/>
      <c r="BH119" s="643"/>
      <c r="BI119" s="643"/>
      <c r="BJ119" s="643"/>
      <c r="BK119" s="643"/>
      <c r="BL119" s="643"/>
      <c r="BM119" s="643"/>
      <c r="BN119" s="643"/>
      <c r="BO119" s="643"/>
      <c r="BP119" s="643"/>
      <c r="BQ119" s="643"/>
      <c r="BR119" s="643"/>
      <c r="BS119" s="644"/>
      <c r="BT119" s="645">
        <v>1</v>
      </c>
      <c r="BU119" s="645"/>
      <c r="BV119" s="645"/>
      <c r="BW119" s="645"/>
      <c r="BX119" s="645"/>
      <c r="BY119" s="645"/>
      <c r="BZ119" s="645"/>
      <c r="CA119" s="645"/>
      <c r="CB119" s="645"/>
      <c r="CC119" s="645"/>
      <c r="CD119" s="645"/>
      <c r="CE119" s="645"/>
      <c r="CF119" s="645"/>
      <c r="CG119" s="645"/>
      <c r="CH119" s="645"/>
      <c r="CI119" s="645"/>
      <c r="CJ119" s="637">
        <v>39000</v>
      </c>
      <c r="CK119" s="637"/>
      <c r="CL119" s="637"/>
      <c r="CM119" s="637"/>
      <c r="CN119" s="637"/>
      <c r="CO119" s="637"/>
      <c r="CP119" s="637"/>
      <c r="CQ119" s="637"/>
      <c r="CR119" s="637"/>
      <c r="CS119" s="637"/>
      <c r="CT119" s="637"/>
      <c r="CU119" s="637"/>
      <c r="CV119" s="637"/>
      <c r="CW119" s="637"/>
      <c r="CX119" s="637"/>
      <c r="CY119" s="637"/>
      <c r="CZ119" s="637"/>
      <c r="DA119" s="637"/>
    </row>
    <row r="120" spans="1:105" s="48" customFormat="1" ht="12.75" x14ac:dyDescent="0.25">
      <c r="A120" s="639">
        <v>4</v>
      </c>
      <c r="B120" s="640"/>
      <c r="C120" s="640"/>
      <c r="D120" s="640"/>
      <c r="E120" s="640"/>
      <c r="F120" s="640"/>
      <c r="G120" s="641"/>
      <c r="H120" s="642" t="s">
        <v>341</v>
      </c>
      <c r="I120" s="643"/>
      <c r="J120" s="643"/>
      <c r="K120" s="643"/>
      <c r="L120" s="643"/>
      <c r="M120" s="643"/>
      <c r="N120" s="643"/>
      <c r="O120" s="643"/>
      <c r="P120" s="643"/>
      <c r="Q120" s="643"/>
      <c r="R120" s="643"/>
      <c r="S120" s="643"/>
      <c r="T120" s="643"/>
      <c r="U120" s="643"/>
      <c r="V120" s="643"/>
      <c r="W120" s="643"/>
      <c r="X120" s="643"/>
      <c r="Y120" s="643"/>
      <c r="Z120" s="643"/>
      <c r="AA120" s="643"/>
      <c r="AB120" s="643"/>
      <c r="AC120" s="643"/>
      <c r="AD120" s="643"/>
      <c r="AE120" s="643"/>
      <c r="AF120" s="643"/>
      <c r="AG120" s="643"/>
      <c r="AH120" s="643"/>
      <c r="AI120" s="643"/>
      <c r="AJ120" s="643"/>
      <c r="AK120" s="643"/>
      <c r="AL120" s="643"/>
      <c r="AM120" s="643"/>
      <c r="AN120" s="643"/>
      <c r="AO120" s="643"/>
      <c r="AP120" s="643"/>
      <c r="AQ120" s="643"/>
      <c r="AR120" s="643"/>
      <c r="AS120" s="643"/>
      <c r="AT120" s="643"/>
      <c r="AU120" s="643"/>
      <c r="AV120" s="643"/>
      <c r="AW120" s="643"/>
      <c r="AX120" s="643"/>
      <c r="AY120" s="643"/>
      <c r="AZ120" s="643"/>
      <c r="BA120" s="643"/>
      <c r="BB120" s="643"/>
      <c r="BC120" s="643"/>
      <c r="BD120" s="643"/>
      <c r="BE120" s="643"/>
      <c r="BF120" s="643"/>
      <c r="BG120" s="643"/>
      <c r="BH120" s="643"/>
      <c r="BI120" s="643"/>
      <c r="BJ120" s="643"/>
      <c r="BK120" s="643"/>
      <c r="BL120" s="643"/>
      <c r="BM120" s="643"/>
      <c r="BN120" s="643"/>
      <c r="BO120" s="643"/>
      <c r="BP120" s="643"/>
      <c r="BQ120" s="643"/>
      <c r="BR120" s="643"/>
      <c r="BS120" s="644"/>
      <c r="BT120" s="645">
        <v>1</v>
      </c>
      <c r="BU120" s="645"/>
      <c r="BV120" s="645"/>
      <c r="BW120" s="645"/>
      <c r="BX120" s="645"/>
      <c r="BY120" s="645"/>
      <c r="BZ120" s="645"/>
      <c r="CA120" s="645"/>
      <c r="CB120" s="645"/>
      <c r="CC120" s="645"/>
      <c r="CD120" s="645"/>
      <c r="CE120" s="645"/>
      <c r="CF120" s="645"/>
      <c r="CG120" s="645"/>
      <c r="CH120" s="645"/>
      <c r="CI120" s="645"/>
      <c r="CJ120" s="637">
        <v>1440000</v>
      </c>
      <c r="CK120" s="637"/>
      <c r="CL120" s="637"/>
      <c r="CM120" s="637"/>
      <c r="CN120" s="637"/>
      <c r="CO120" s="637"/>
      <c r="CP120" s="637"/>
      <c r="CQ120" s="637"/>
      <c r="CR120" s="637"/>
      <c r="CS120" s="637"/>
      <c r="CT120" s="637"/>
      <c r="CU120" s="637"/>
      <c r="CV120" s="637"/>
      <c r="CW120" s="637"/>
      <c r="CX120" s="637"/>
      <c r="CY120" s="637"/>
      <c r="CZ120" s="637"/>
      <c r="DA120" s="637"/>
    </row>
    <row r="121" spans="1:105" s="48" customFormat="1" ht="12.75" x14ac:dyDescent="0.25">
      <c r="A121" s="639">
        <v>5</v>
      </c>
      <c r="B121" s="640"/>
      <c r="C121" s="640"/>
      <c r="D121" s="640"/>
      <c r="E121" s="640"/>
      <c r="F121" s="640"/>
      <c r="G121" s="641"/>
      <c r="H121" s="642" t="s">
        <v>342</v>
      </c>
      <c r="I121" s="643"/>
      <c r="J121" s="643"/>
      <c r="K121" s="643"/>
      <c r="L121" s="643"/>
      <c r="M121" s="643"/>
      <c r="N121" s="643"/>
      <c r="O121" s="643"/>
      <c r="P121" s="643"/>
      <c r="Q121" s="643"/>
      <c r="R121" s="643"/>
      <c r="S121" s="643"/>
      <c r="T121" s="643"/>
      <c r="U121" s="643"/>
      <c r="V121" s="643"/>
      <c r="W121" s="643"/>
      <c r="X121" s="643"/>
      <c r="Y121" s="643"/>
      <c r="Z121" s="643"/>
      <c r="AA121" s="643"/>
      <c r="AB121" s="643"/>
      <c r="AC121" s="643"/>
      <c r="AD121" s="643"/>
      <c r="AE121" s="643"/>
      <c r="AF121" s="643"/>
      <c r="AG121" s="643"/>
      <c r="AH121" s="643"/>
      <c r="AI121" s="643"/>
      <c r="AJ121" s="643"/>
      <c r="AK121" s="643"/>
      <c r="AL121" s="643"/>
      <c r="AM121" s="643"/>
      <c r="AN121" s="643"/>
      <c r="AO121" s="643"/>
      <c r="AP121" s="643"/>
      <c r="AQ121" s="643"/>
      <c r="AR121" s="643"/>
      <c r="AS121" s="643"/>
      <c r="AT121" s="643"/>
      <c r="AU121" s="643"/>
      <c r="AV121" s="643"/>
      <c r="AW121" s="643"/>
      <c r="AX121" s="643"/>
      <c r="AY121" s="643"/>
      <c r="AZ121" s="643"/>
      <c r="BA121" s="643"/>
      <c r="BB121" s="643"/>
      <c r="BC121" s="643"/>
      <c r="BD121" s="643"/>
      <c r="BE121" s="643"/>
      <c r="BF121" s="643"/>
      <c r="BG121" s="643"/>
      <c r="BH121" s="643"/>
      <c r="BI121" s="643"/>
      <c r="BJ121" s="643"/>
      <c r="BK121" s="643"/>
      <c r="BL121" s="643"/>
      <c r="BM121" s="643"/>
      <c r="BN121" s="643"/>
      <c r="BO121" s="643"/>
      <c r="BP121" s="643"/>
      <c r="BQ121" s="643"/>
      <c r="BR121" s="643"/>
      <c r="BS121" s="644"/>
      <c r="BT121" s="645">
        <v>1</v>
      </c>
      <c r="BU121" s="645"/>
      <c r="BV121" s="645"/>
      <c r="BW121" s="645"/>
      <c r="BX121" s="645"/>
      <c r="BY121" s="645"/>
      <c r="BZ121" s="645"/>
      <c r="CA121" s="645"/>
      <c r="CB121" s="645"/>
      <c r="CC121" s="645"/>
      <c r="CD121" s="645"/>
      <c r="CE121" s="645"/>
      <c r="CF121" s="645"/>
      <c r="CG121" s="645"/>
      <c r="CH121" s="645"/>
      <c r="CI121" s="645"/>
      <c r="CJ121" s="637">
        <v>30000</v>
      </c>
      <c r="CK121" s="637"/>
      <c r="CL121" s="637"/>
      <c r="CM121" s="637"/>
      <c r="CN121" s="637"/>
      <c r="CO121" s="637"/>
      <c r="CP121" s="637"/>
      <c r="CQ121" s="637"/>
      <c r="CR121" s="637"/>
      <c r="CS121" s="637"/>
      <c r="CT121" s="637"/>
      <c r="CU121" s="637"/>
      <c r="CV121" s="637"/>
      <c r="CW121" s="637"/>
      <c r="CX121" s="637"/>
      <c r="CY121" s="637"/>
      <c r="CZ121" s="637"/>
      <c r="DA121" s="637"/>
    </row>
    <row r="122" spans="1:105" s="48" customFormat="1" ht="12.75" x14ac:dyDescent="0.25">
      <c r="A122" s="639">
        <v>6</v>
      </c>
      <c r="B122" s="640"/>
      <c r="C122" s="640"/>
      <c r="D122" s="640"/>
      <c r="E122" s="640"/>
      <c r="F122" s="640"/>
      <c r="G122" s="641"/>
      <c r="H122" s="642" t="s">
        <v>343</v>
      </c>
      <c r="I122" s="643"/>
      <c r="J122" s="643"/>
      <c r="K122" s="643"/>
      <c r="L122" s="643"/>
      <c r="M122" s="643"/>
      <c r="N122" s="643"/>
      <c r="O122" s="643"/>
      <c r="P122" s="643"/>
      <c r="Q122" s="643"/>
      <c r="R122" s="643"/>
      <c r="S122" s="643"/>
      <c r="T122" s="643"/>
      <c r="U122" s="643"/>
      <c r="V122" s="643"/>
      <c r="W122" s="643"/>
      <c r="X122" s="643"/>
      <c r="Y122" s="643"/>
      <c r="Z122" s="643"/>
      <c r="AA122" s="643"/>
      <c r="AB122" s="643"/>
      <c r="AC122" s="643"/>
      <c r="AD122" s="643"/>
      <c r="AE122" s="643"/>
      <c r="AF122" s="643"/>
      <c r="AG122" s="643"/>
      <c r="AH122" s="643"/>
      <c r="AI122" s="643"/>
      <c r="AJ122" s="643"/>
      <c r="AK122" s="643"/>
      <c r="AL122" s="643"/>
      <c r="AM122" s="643"/>
      <c r="AN122" s="643"/>
      <c r="AO122" s="643"/>
      <c r="AP122" s="643"/>
      <c r="AQ122" s="643"/>
      <c r="AR122" s="643"/>
      <c r="AS122" s="643"/>
      <c r="AT122" s="643"/>
      <c r="AU122" s="643"/>
      <c r="AV122" s="643"/>
      <c r="AW122" s="643"/>
      <c r="AX122" s="643"/>
      <c r="AY122" s="643"/>
      <c r="AZ122" s="643"/>
      <c r="BA122" s="643"/>
      <c r="BB122" s="643"/>
      <c r="BC122" s="643"/>
      <c r="BD122" s="643"/>
      <c r="BE122" s="643"/>
      <c r="BF122" s="643"/>
      <c r="BG122" s="643"/>
      <c r="BH122" s="643"/>
      <c r="BI122" s="643"/>
      <c r="BJ122" s="643"/>
      <c r="BK122" s="643"/>
      <c r="BL122" s="643"/>
      <c r="BM122" s="643"/>
      <c r="BN122" s="643"/>
      <c r="BO122" s="643"/>
      <c r="BP122" s="643"/>
      <c r="BQ122" s="643"/>
      <c r="BR122" s="643"/>
      <c r="BS122" s="644"/>
      <c r="BT122" s="645">
        <v>1</v>
      </c>
      <c r="BU122" s="645"/>
      <c r="BV122" s="645"/>
      <c r="BW122" s="645"/>
      <c r="BX122" s="645"/>
      <c r="BY122" s="645"/>
      <c r="BZ122" s="645"/>
      <c r="CA122" s="645"/>
      <c r="CB122" s="645"/>
      <c r="CC122" s="645"/>
      <c r="CD122" s="645"/>
      <c r="CE122" s="645"/>
      <c r="CF122" s="645"/>
      <c r="CG122" s="645"/>
      <c r="CH122" s="645"/>
      <c r="CI122" s="645"/>
      <c r="CJ122" s="637">
        <v>28000</v>
      </c>
      <c r="CK122" s="637"/>
      <c r="CL122" s="637"/>
      <c r="CM122" s="637"/>
      <c r="CN122" s="637"/>
      <c r="CO122" s="637"/>
      <c r="CP122" s="637"/>
      <c r="CQ122" s="637"/>
      <c r="CR122" s="637"/>
      <c r="CS122" s="637"/>
      <c r="CT122" s="637"/>
      <c r="CU122" s="637"/>
      <c r="CV122" s="637"/>
      <c r="CW122" s="637"/>
      <c r="CX122" s="637"/>
      <c r="CY122" s="637"/>
      <c r="CZ122" s="637"/>
      <c r="DA122" s="637"/>
    </row>
    <row r="123" spans="1:105" s="48" customFormat="1" ht="12.75" x14ac:dyDescent="0.25">
      <c r="A123" s="639">
        <v>7</v>
      </c>
      <c r="B123" s="640"/>
      <c r="C123" s="640"/>
      <c r="D123" s="640"/>
      <c r="E123" s="640"/>
      <c r="F123" s="640"/>
      <c r="G123" s="641"/>
      <c r="H123" s="642" t="s">
        <v>344</v>
      </c>
      <c r="I123" s="643"/>
      <c r="J123" s="643"/>
      <c r="K123" s="643"/>
      <c r="L123" s="643"/>
      <c r="M123" s="643"/>
      <c r="N123" s="643"/>
      <c r="O123" s="643"/>
      <c r="P123" s="643"/>
      <c r="Q123" s="643"/>
      <c r="R123" s="643"/>
      <c r="S123" s="643"/>
      <c r="T123" s="643"/>
      <c r="U123" s="643"/>
      <c r="V123" s="643"/>
      <c r="W123" s="643"/>
      <c r="X123" s="643"/>
      <c r="Y123" s="643"/>
      <c r="Z123" s="643"/>
      <c r="AA123" s="643"/>
      <c r="AB123" s="643"/>
      <c r="AC123" s="643"/>
      <c r="AD123" s="643"/>
      <c r="AE123" s="643"/>
      <c r="AF123" s="643"/>
      <c r="AG123" s="643"/>
      <c r="AH123" s="643"/>
      <c r="AI123" s="643"/>
      <c r="AJ123" s="643"/>
      <c r="AK123" s="643"/>
      <c r="AL123" s="643"/>
      <c r="AM123" s="643"/>
      <c r="AN123" s="643"/>
      <c r="AO123" s="643"/>
      <c r="AP123" s="643"/>
      <c r="AQ123" s="643"/>
      <c r="AR123" s="643"/>
      <c r="AS123" s="643"/>
      <c r="AT123" s="643"/>
      <c r="AU123" s="643"/>
      <c r="AV123" s="643"/>
      <c r="AW123" s="643"/>
      <c r="AX123" s="643"/>
      <c r="AY123" s="643"/>
      <c r="AZ123" s="643"/>
      <c r="BA123" s="643"/>
      <c r="BB123" s="643"/>
      <c r="BC123" s="643"/>
      <c r="BD123" s="643"/>
      <c r="BE123" s="643"/>
      <c r="BF123" s="643"/>
      <c r="BG123" s="643"/>
      <c r="BH123" s="643"/>
      <c r="BI123" s="643"/>
      <c r="BJ123" s="643"/>
      <c r="BK123" s="643"/>
      <c r="BL123" s="643"/>
      <c r="BM123" s="643"/>
      <c r="BN123" s="643"/>
      <c r="BO123" s="643"/>
      <c r="BP123" s="643"/>
      <c r="BQ123" s="643"/>
      <c r="BR123" s="643"/>
      <c r="BS123" s="644"/>
      <c r="BT123" s="645">
        <v>1</v>
      </c>
      <c r="BU123" s="645"/>
      <c r="BV123" s="645"/>
      <c r="BW123" s="645"/>
      <c r="BX123" s="645"/>
      <c r="BY123" s="645"/>
      <c r="BZ123" s="645"/>
      <c r="CA123" s="645"/>
      <c r="CB123" s="645"/>
      <c r="CC123" s="645"/>
      <c r="CD123" s="645"/>
      <c r="CE123" s="645"/>
      <c r="CF123" s="645"/>
      <c r="CG123" s="645"/>
      <c r="CH123" s="645"/>
      <c r="CI123" s="645"/>
      <c r="CJ123" s="637">
        <v>45000</v>
      </c>
      <c r="CK123" s="637"/>
      <c r="CL123" s="637"/>
      <c r="CM123" s="637"/>
      <c r="CN123" s="637"/>
      <c r="CO123" s="637"/>
      <c r="CP123" s="637"/>
      <c r="CQ123" s="637"/>
      <c r="CR123" s="637"/>
      <c r="CS123" s="637"/>
      <c r="CT123" s="637"/>
      <c r="CU123" s="637"/>
      <c r="CV123" s="637"/>
      <c r="CW123" s="637"/>
      <c r="CX123" s="637"/>
      <c r="CY123" s="637"/>
      <c r="CZ123" s="637"/>
      <c r="DA123" s="637"/>
    </row>
    <row r="124" spans="1:105" s="48" customFormat="1" ht="12.75" x14ac:dyDescent="0.25">
      <c r="A124" s="639">
        <v>8</v>
      </c>
      <c r="B124" s="640"/>
      <c r="C124" s="640"/>
      <c r="D124" s="640"/>
      <c r="E124" s="640"/>
      <c r="F124" s="640"/>
      <c r="G124" s="641"/>
      <c r="H124" s="642" t="s">
        <v>345</v>
      </c>
      <c r="I124" s="643"/>
      <c r="J124" s="643"/>
      <c r="K124" s="643"/>
      <c r="L124" s="643"/>
      <c r="M124" s="643"/>
      <c r="N124" s="643"/>
      <c r="O124" s="643"/>
      <c r="P124" s="643"/>
      <c r="Q124" s="643"/>
      <c r="R124" s="643"/>
      <c r="S124" s="643"/>
      <c r="T124" s="643"/>
      <c r="U124" s="643"/>
      <c r="V124" s="643"/>
      <c r="W124" s="643"/>
      <c r="X124" s="643"/>
      <c r="Y124" s="643"/>
      <c r="Z124" s="643"/>
      <c r="AA124" s="643"/>
      <c r="AB124" s="643"/>
      <c r="AC124" s="643"/>
      <c r="AD124" s="643"/>
      <c r="AE124" s="643"/>
      <c r="AF124" s="643"/>
      <c r="AG124" s="643"/>
      <c r="AH124" s="643"/>
      <c r="AI124" s="643"/>
      <c r="AJ124" s="643"/>
      <c r="AK124" s="643"/>
      <c r="AL124" s="643"/>
      <c r="AM124" s="643"/>
      <c r="AN124" s="643"/>
      <c r="AO124" s="643"/>
      <c r="AP124" s="643"/>
      <c r="AQ124" s="643"/>
      <c r="AR124" s="643"/>
      <c r="AS124" s="643"/>
      <c r="AT124" s="643"/>
      <c r="AU124" s="643"/>
      <c r="AV124" s="643"/>
      <c r="AW124" s="643"/>
      <c r="AX124" s="643"/>
      <c r="AY124" s="643"/>
      <c r="AZ124" s="643"/>
      <c r="BA124" s="643"/>
      <c r="BB124" s="643"/>
      <c r="BC124" s="643"/>
      <c r="BD124" s="643"/>
      <c r="BE124" s="643"/>
      <c r="BF124" s="643"/>
      <c r="BG124" s="643"/>
      <c r="BH124" s="643"/>
      <c r="BI124" s="643"/>
      <c r="BJ124" s="643"/>
      <c r="BK124" s="643"/>
      <c r="BL124" s="643"/>
      <c r="BM124" s="643"/>
      <c r="BN124" s="643"/>
      <c r="BO124" s="643"/>
      <c r="BP124" s="643"/>
      <c r="BQ124" s="643"/>
      <c r="BR124" s="643"/>
      <c r="BS124" s="644"/>
      <c r="BT124" s="645">
        <v>1</v>
      </c>
      <c r="BU124" s="645"/>
      <c r="BV124" s="645"/>
      <c r="BW124" s="645"/>
      <c r="BX124" s="645"/>
      <c r="BY124" s="645"/>
      <c r="BZ124" s="645"/>
      <c r="CA124" s="645"/>
      <c r="CB124" s="645"/>
      <c r="CC124" s="645"/>
      <c r="CD124" s="645"/>
      <c r="CE124" s="645"/>
      <c r="CF124" s="645"/>
      <c r="CG124" s="645"/>
      <c r="CH124" s="645"/>
      <c r="CI124" s="645"/>
      <c r="CJ124" s="637">
        <v>8000</v>
      </c>
      <c r="CK124" s="637"/>
      <c r="CL124" s="637"/>
      <c r="CM124" s="637"/>
      <c r="CN124" s="637"/>
      <c r="CO124" s="637"/>
      <c r="CP124" s="637"/>
      <c r="CQ124" s="637"/>
      <c r="CR124" s="637"/>
      <c r="CS124" s="637"/>
      <c r="CT124" s="637"/>
      <c r="CU124" s="637"/>
      <c r="CV124" s="637"/>
      <c r="CW124" s="637"/>
      <c r="CX124" s="637"/>
      <c r="CY124" s="637"/>
      <c r="CZ124" s="637"/>
      <c r="DA124" s="637"/>
    </row>
    <row r="125" spans="1:105" s="48" customFormat="1" ht="12.75" x14ac:dyDescent="0.25">
      <c r="A125" s="639">
        <v>9</v>
      </c>
      <c r="B125" s="640"/>
      <c r="C125" s="640"/>
      <c r="D125" s="640"/>
      <c r="E125" s="640"/>
      <c r="F125" s="640"/>
      <c r="G125" s="641"/>
      <c r="H125" s="642" t="s">
        <v>346</v>
      </c>
      <c r="I125" s="643"/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3"/>
      <c r="X125" s="643"/>
      <c r="Y125" s="643"/>
      <c r="Z125" s="643"/>
      <c r="AA125" s="643"/>
      <c r="AB125" s="643"/>
      <c r="AC125" s="643"/>
      <c r="AD125" s="643"/>
      <c r="AE125" s="643"/>
      <c r="AF125" s="643"/>
      <c r="AG125" s="643"/>
      <c r="AH125" s="643"/>
      <c r="AI125" s="643"/>
      <c r="AJ125" s="643"/>
      <c r="AK125" s="643"/>
      <c r="AL125" s="643"/>
      <c r="AM125" s="643"/>
      <c r="AN125" s="643"/>
      <c r="AO125" s="643"/>
      <c r="AP125" s="643"/>
      <c r="AQ125" s="643"/>
      <c r="AR125" s="643"/>
      <c r="AS125" s="643"/>
      <c r="AT125" s="643"/>
      <c r="AU125" s="643"/>
      <c r="AV125" s="643"/>
      <c r="AW125" s="643"/>
      <c r="AX125" s="643"/>
      <c r="AY125" s="643"/>
      <c r="AZ125" s="643"/>
      <c r="BA125" s="643"/>
      <c r="BB125" s="643"/>
      <c r="BC125" s="643"/>
      <c r="BD125" s="643"/>
      <c r="BE125" s="643"/>
      <c r="BF125" s="643"/>
      <c r="BG125" s="643"/>
      <c r="BH125" s="643"/>
      <c r="BI125" s="643"/>
      <c r="BJ125" s="643"/>
      <c r="BK125" s="643"/>
      <c r="BL125" s="643"/>
      <c r="BM125" s="643"/>
      <c r="BN125" s="643"/>
      <c r="BO125" s="643"/>
      <c r="BP125" s="643"/>
      <c r="BQ125" s="643"/>
      <c r="BR125" s="643"/>
      <c r="BS125" s="644"/>
      <c r="BT125" s="645">
        <v>1</v>
      </c>
      <c r="BU125" s="645"/>
      <c r="BV125" s="645"/>
      <c r="BW125" s="645"/>
      <c r="BX125" s="645"/>
      <c r="BY125" s="645"/>
      <c r="BZ125" s="645"/>
      <c r="CA125" s="645"/>
      <c r="CB125" s="645"/>
      <c r="CC125" s="645"/>
      <c r="CD125" s="645"/>
      <c r="CE125" s="645"/>
      <c r="CF125" s="645"/>
      <c r="CG125" s="645"/>
      <c r="CH125" s="645"/>
      <c r="CI125" s="645"/>
      <c r="CJ125" s="637">
        <v>150000</v>
      </c>
      <c r="CK125" s="637"/>
      <c r="CL125" s="637"/>
      <c r="CM125" s="637"/>
      <c r="CN125" s="637"/>
      <c r="CO125" s="637"/>
      <c r="CP125" s="637"/>
      <c r="CQ125" s="637"/>
      <c r="CR125" s="637"/>
      <c r="CS125" s="637"/>
      <c r="CT125" s="637"/>
      <c r="CU125" s="637"/>
      <c r="CV125" s="637"/>
      <c r="CW125" s="637"/>
      <c r="CX125" s="637"/>
      <c r="CY125" s="637"/>
      <c r="CZ125" s="637"/>
      <c r="DA125" s="637"/>
    </row>
    <row r="126" spans="1:105" s="48" customFormat="1" ht="12.75" x14ac:dyDescent="0.25">
      <c r="A126" s="639">
        <v>10</v>
      </c>
      <c r="B126" s="640"/>
      <c r="C126" s="640"/>
      <c r="D126" s="640"/>
      <c r="E126" s="640"/>
      <c r="F126" s="640"/>
      <c r="G126" s="641"/>
      <c r="H126" s="642" t="s">
        <v>347</v>
      </c>
      <c r="I126" s="643"/>
      <c r="J126" s="643"/>
      <c r="K126" s="643"/>
      <c r="L126" s="643"/>
      <c r="M126" s="643"/>
      <c r="N126" s="643"/>
      <c r="O126" s="643"/>
      <c r="P126" s="643"/>
      <c r="Q126" s="643"/>
      <c r="R126" s="643"/>
      <c r="S126" s="643"/>
      <c r="T126" s="643"/>
      <c r="U126" s="643"/>
      <c r="V126" s="643"/>
      <c r="W126" s="643"/>
      <c r="X126" s="643"/>
      <c r="Y126" s="643"/>
      <c r="Z126" s="643"/>
      <c r="AA126" s="643"/>
      <c r="AB126" s="643"/>
      <c r="AC126" s="643"/>
      <c r="AD126" s="643"/>
      <c r="AE126" s="643"/>
      <c r="AF126" s="643"/>
      <c r="AG126" s="643"/>
      <c r="AH126" s="643"/>
      <c r="AI126" s="643"/>
      <c r="AJ126" s="643"/>
      <c r="AK126" s="643"/>
      <c r="AL126" s="643"/>
      <c r="AM126" s="643"/>
      <c r="AN126" s="643"/>
      <c r="AO126" s="643"/>
      <c r="AP126" s="643"/>
      <c r="AQ126" s="643"/>
      <c r="AR126" s="643"/>
      <c r="AS126" s="643"/>
      <c r="AT126" s="643"/>
      <c r="AU126" s="643"/>
      <c r="AV126" s="643"/>
      <c r="AW126" s="643"/>
      <c r="AX126" s="643"/>
      <c r="AY126" s="643"/>
      <c r="AZ126" s="643"/>
      <c r="BA126" s="643"/>
      <c r="BB126" s="643"/>
      <c r="BC126" s="643"/>
      <c r="BD126" s="643"/>
      <c r="BE126" s="643"/>
      <c r="BF126" s="643"/>
      <c r="BG126" s="643"/>
      <c r="BH126" s="643"/>
      <c r="BI126" s="643"/>
      <c r="BJ126" s="643"/>
      <c r="BK126" s="643"/>
      <c r="BL126" s="643"/>
      <c r="BM126" s="643"/>
      <c r="BN126" s="643"/>
      <c r="BO126" s="643"/>
      <c r="BP126" s="643"/>
      <c r="BQ126" s="643"/>
      <c r="BR126" s="643"/>
      <c r="BS126" s="644"/>
      <c r="BT126" s="645">
        <v>1</v>
      </c>
      <c r="BU126" s="645"/>
      <c r="BV126" s="645"/>
      <c r="BW126" s="645"/>
      <c r="BX126" s="645"/>
      <c r="BY126" s="645"/>
      <c r="BZ126" s="645"/>
      <c r="CA126" s="645"/>
      <c r="CB126" s="645"/>
      <c r="CC126" s="645"/>
      <c r="CD126" s="645"/>
      <c r="CE126" s="645"/>
      <c r="CF126" s="645"/>
      <c r="CG126" s="645"/>
      <c r="CH126" s="645"/>
      <c r="CI126" s="645"/>
      <c r="CJ126" s="637">
        <v>40000</v>
      </c>
      <c r="CK126" s="637"/>
      <c r="CL126" s="637"/>
      <c r="CM126" s="637"/>
      <c r="CN126" s="637"/>
      <c r="CO126" s="637"/>
      <c r="CP126" s="637"/>
      <c r="CQ126" s="637"/>
      <c r="CR126" s="637"/>
      <c r="CS126" s="637"/>
      <c r="CT126" s="637"/>
      <c r="CU126" s="637"/>
      <c r="CV126" s="637"/>
      <c r="CW126" s="637"/>
      <c r="CX126" s="637"/>
      <c r="CY126" s="637"/>
      <c r="CZ126" s="637"/>
      <c r="DA126" s="637"/>
    </row>
    <row r="127" spans="1:105" s="48" customFormat="1" ht="12.75" x14ac:dyDescent="0.25">
      <c r="A127" s="639">
        <v>11</v>
      </c>
      <c r="B127" s="640"/>
      <c r="C127" s="640"/>
      <c r="D127" s="640"/>
      <c r="E127" s="640"/>
      <c r="F127" s="640"/>
      <c r="G127" s="641"/>
      <c r="H127" s="642" t="s">
        <v>348</v>
      </c>
      <c r="I127" s="643"/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3"/>
      <c r="X127" s="643"/>
      <c r="Y127" s="643"/>
      <c r="Z127" s="643"/>
      <c r="AA127" s="643"/>
      <c r="AB127" s="643"/>
      <c r="AC127" s="643"/>
      <c r="AD127" s="643"/>
      <c r="AE127" s="643"/>
      <c r="AF127" s="643"/>
      <c r="AG127" s="643"/>
      <c r="AH127" s="643"/>
      <c r="AI127" s="643"/>
      <c r="AJ127" s="643"/>
      <c r="AK127" s="643"/>
      <c r="AL127" s="643"/>
      <c r="AM127" s="643"/>
      <c r="AN127" s="643"/>
      <c r="AO127" s="643"/>
      <c r="AP127" s="643"/>
      <c r="AQ127" s="643"/>
      <c r="AR127" s="643"/>
      <c r="AS127" s="643"/>
      <c r="AT127" s="643"/>
      <c r="AU127" s="643"/>
      <c r="AV127" s="643"/>
      <c r="AW127" s="643"/>
      <c r="AX127" s="643"/>
      <c r="AY127" s="643"/>
      <c r="AZ127" s="643"/>
      <c r="BA127" s="643"/>
      <c r="BB127" s="643"/>
      <c r="BC127" s="643"/>
      <c r="BD127" s="643"/>
      <c r="BE127" s="643"/>
      <c r="BF127" s="643"/>
      <c r="BG127" s="643"/>
      <c r="BH127" s="643"/>
      <c r="BI127" s="643"/>
      <c r="BJ127" s="643"/>
      <c r="BK127" s="643"/>
      <c r="BL127" s="643"/>
      <c r="BM127" s="643"/>
      <c r="BN127" s="643"/>
      <c r="BO127" s="643"/>
      <c r="BP127" s="643"/>
      <c r="BQ127" s="643"/>
      <c r="BR127" s="643"/>
      <c r="BS127" s="644"/>
      <c r="BT127" s="645">
        <v>1</v>
      </c>
      <c r="BU127" s="645"/>
      <c r="BV127" s="645"/>
      <c r="BW127" s="645"/>
      <c r="BX127" s="645"/>
      <c r="BY127" s="645"/>
      <c r="BZ127" s="645"/>
      <c r="CA127" s="645"/>
      <c r="CB127" s="645"/>
      <c r="CC127" s="645"/>
      <c r="CD127" s="645"/>
      <c r="CE127" s="645"/>
      <c r="CF127" s="645"/>
      <c r="CG127" s="645"/>
      <c r="CH127" s="645"/>
      <c r="CI127" s="645"/>
      <c r="CJ127" s="637">
        <v>86000</v>
      </c>
      <c r="CK127" s="637"/>
      <c r="CL127" s="637"/>
      <c r="CM127" s="637"/>
      <c r="CN127" s="637"/>
      <c r="CO127" s="637"/>
      <c r="CP127" s="637"/>
      <c r="CQ127" s="637"/>
      <c r="CR127" s="637"/>
      <c r="CS127" s="637"/>
      <c r="CT127" s="637"/>
      <c r="CU127" s="637"/>
      <c r="CV127" s="637"/>
      <c r="CW127" s="637"/>
      <c r="CX127" s="637"/>
      <c r="CY127" s="637"/>
      <c r="CZ127" s="637"/>
      <c r="DA127" s="637"/>
    </row>
    <row r="128" spans="1:105" s="48" customFormat="1" ht="12.75" x14ac:dyDescent="0.25">
      <c r="A128" s="639">
        <v>12</v>
      </c>
      <c r="B128" s="640"/>
      <c r="C128" s="640"/>
      <c r="D128" s="640"/>
      <c r="E128" s="640"/>
      <c r="F128" s="640"/>
      <c r="G128" s="641"/>
      <c r="H128" s="642" t="s">
        <v>349</v>
      </c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3"/>
      <c r="X128" s="643"/>
      <c r="Y128" s="643"/>
      <c r="Z128" s="643"/>
      <c r="AA128" s="643"/>
      <c r="AB128" s="643"/>
      <c r="AC128" s="643"/>
      <c r="AD128" s="643"/>
      <c r="AE128" s="643"/>
      <c r="AF128" s="643"/>
      <c r="AG128" s="643"/>
      <c r="AH128" s="643"/>
      <c r="AI128" s="643"/>
      <c r="AJ128" s="643"/>
      <c r="AK128" s="643"/>
      <c r="AL128" s="643"/>
      <c r="AM128" s="643"/>
      <c r="AN128" s="643"/>
      <c r="AO128" s="643"/>
      <c r="AP128" s="643"/>
      <c r="AQ128" s="643"/>
      <c r="AR128" s="643"/>
      <c r="AS128" s="643"/>
      <c r="AT128" s="643"/>
      <c r="AU128" s="643"/>
      <c r="AV128" s="643"/>
      <c r="AW128" s="643"/>
      <c r="AX128" s="643"/>
      <c r="AY128" s="643"/>
      <c r="AZ128" s="643"/>
      <c r="BA128" s="643"/>
      <c r="BB128" s="643"/>
      <c r="BC128" s="643"/>
      <c r="BD128" s="643"/>
      <c r="BE128" s="643"/>
      <c r="BF128" s="643"/>
      <c r="BG128" s="643"/>
      <c r="BH128" s="643"/>
      <c r="BI128" s="643"/>
      <c r="BJ128" s="643"/>
      <c r="BK128" s="643"/>
      <c r="BL128" s="643"/>
      <c r="BM128" s="643"/>
      <c r="BN128" s="643"/>
      <c r="BO128" s="643"/>
      <c r="BP128" s="643"/>
      <c r="BQ128" s="643"/>
      <c r="BR128" s="643"/>
      <c r="BS128" s="644"/>
      <c r="BT128" s="645" t="s">
        <v>128</v>
      </c>
      <c r="BU128" s="645"/>
      <c r="BV128" s="645"/>
      <c r="BW128" s="645"/>
      <c r="BX128" s="645"/>
      <c r="BY128" s="645"/>
      <c r="BZ128" s="645"/>
      <c r="CA128" s="645"/>
      <c r="CB128" s="645"/>
      <c r="CC128" s="645"/>
      <c r="CD128" s="645"/>
      <c r="CE128" s="645"/>
      <c r="CF128" s="645"/>
      <c r="CG128" s="645"/>
      <c r="CH128" s="645"/>
      <c r="CI128" s="645"/>
      <c r="CJ128" s="637">
        <v>90000</v>
      </c>
      <c r="CK128" s="637"/>
      <c r="CL128" s="637"/>
      <c r="CM128" s="637"/>
      <c r="CN128" s="637"/>
      <c r="CO128" s="637"/>
      <c r="CP128" s="637"/>
      <c r="CQ128" s="637"/>
      <c r="CR128" s="637"/>
      <c r="CS128" s="637"/>
      <c r="CT128" s="637"/>
      <c r="CU128" s="637"/>
      <c r="CV128" s="637"/>
      <c r="CW128" s="637"/>
      <c r="CX128" s="637"/>
      <c r="CY128" s="637"/>
      <c r="CZ128" s="637"/>
      <c r="DA128" s="637"/>
    </row>
    <row r="129" spans="1:105" x14ac:dyDescent="0.25">
      <c r="A129" s="639">
        <v>13</v>
      </c>
      <c r="B129" s="640"/>
      <c r="C129" s="640"/>
      <c r="D129" s="640"/>
      <c r="E129" s="640"/>
      <c r="F129" s="640"/>
      <c r="G129" s="641"/>
      <c r="H129" s="642" t="s">
        <v>350</v>
      </c>
      <c r="I129" s="643"/>
      <c r="J129" s="643"/>
      <c r="K129" s="643"/>
      <c r="L129" s="643"/>
      <c r="M129" s="643"/>
      <c r="N129" s="643"/>
      <c r="O129" s="643"/>
      <c r="P129" s="643"/>
      <c r="Q129" s="643"/>
      <c r="R129" s="643"/>
      <c r="S129" s="643"/>
      <c r="T129" s="643"/>
      <c r="U129" s="643"/>
      <c r="V129" s="643"/>
      <c r="W129" s="643"/>
      <c r="X129" s="643"/>
      <c r="Y129" s="643"/>
      <c r="Z129" s="643"/>
      <c r="AA129" s="643"/>
      <c r="AB129" s="643"/>
      <c r="AC129" s="643"/>
      <c r="AD129" s="643"/>
      <c r="AE129" s="643"/>
      <c r="AF129" s="643"/>
      <c r="AG129" s="643"/>
      <c r="AH129" s="643"/>
      <c r="AI129" s="643"/>
      <c r="AJ129" s="643"/>
      <c r="AK129" s="643"/>
      <c r="AL129" s="643"/>
      <c r="AM129" s="643"/>
      <c r="AN129" s="643"/>
      <c r="AO129" s="643"/>
      <c r="AP129" s="643"/>
      <c r="AQ129" s="643"/>
      <c r="AR129" s="643"/>
      <c r="AS129" s="643"/>
      <c r="AT129" s="643"/>
      <c r="AU129" s="643"/>
      <c r="AV129" s="643"/>
      <c r="AW129" s="643"/>
      <c r="AX129" s="643"/>
      <c r="AY129" s="643"/>
      <c r="AZ129" s="643"/>
      <c r="BA129" s="643"/>
      <c r="BB129" s="643"/>
      <c r="BC129" s="643"/>
      <c r="BD129" s="643"/>
      <c r="BE129" s="643"/>
      <c r="BF129" s="643"/>
      <c r="BG129" s="643"/>
      <c r="BH129" s="643"/>
      <c r="BI129" s="643"/>
      <c r="BJ129" s="643"/>
      <c r="BK129" s="643"/>
      <c r="BL129" s="643"/>
      <c r="BM129" s="643"/>
      <c r="BN129" s="643"/>
      <c r="BO129" s="643"/>
      <c r="BP129" s="643"/>
      <c r="BQ129" s="643"/>
      <c r="BR129" s="643"/>
      <c r="BS129" s="644"/>
      <c r="BT129" s="645">
        <v>3</v>
      </c>
      <c r="BU129" s="645"/>
      <c r="BV129" s="645"/>
      <c r="BW129" s="645"/>
      <c r="BX129" s="645"/>
      <c r="BY129" s="645"/>
      <c r="BZ129" s="645"/>
      <c r="CA129" s="645"/>
      <c r="CB129" s="645"/>
      <c r="CC129" s="645"/>
      <c r="CD129" s="645"/>
      <c r="CE129" s="645"/>
      <c r="CF129" s="645"/>
      <c r="CG129" s="645"/>
      <c r="CH129" s="645"/>
      <c r="CI129" s="645"/>
      <c r="CJ129" s="637">
        <v>250000</v>
      </c>
      <c r="CK129" s="637"/>
      <c r="CL129" s="637"/>
      <c r="CM129" s="637"/>
      <c r="CN129" s="637"/>
      <c r="CO129" s="637"/>
      <c r="CP129" s="637"/>
      <c r="CQ129" s="637"/>
      <c r="CR129" s="637"/>
      <c r="CS129" s="637"/>
      <c r="CT129" s="637"/>
      <c r="CU129" s="637"/>
      <c r="CV129" s="637"/>
      <c r="CW129" s="637"/>
      <c r="CX129" s="637"/>
      <c r="CY129" s="637"/>
      <c r="CZ129" s="637"/>
      <c r="DA129" s="637"/>
    </row>
    <row r="130" spans="1:105" ht="15" customHeight="1" x14ac:dyDescent="0.25">
      <c r="A130" s="639">
        <v>14</v>
      </c>
      <c r="B130" s="640"/>
      <c r="C130" s="640"/>
      <c r="D130" s="640"/>
      <c r="E130" s="640"/>
      <c r="F130" s="640"/>
      <c r="G130" s="641"/>
      <c r="H130" s="642" t="s">
        <v>351</v>
      </c>
      <c r="I130" s="643"/>
      <c r="J130" s="643"/>
      <c r="K130" s="643"/>
      <c r="L130" s="643"/>
      <c r="M130" s="643"/>
      <c r="N130" s="643"/>
      <c r="O130" s="643"/>
      <c r="P130" s="643"/>
      <c r="Q130" s="643"/>
      <c r="R130" s="643"/>
      <c r="S130" s="643"/>
      <c r="T130" s="643"/>
      <c r="U130" s="643"/>
      <c r="V130" s="643"/>
      <c r="W130" s="643"/>
      <c r="X130" s="643"/>
      <c r="Y130" s="643"/>
      <c r="Z130" s="643"/>
      <c r="AA130" s="643"/>
      <c r="AB130" s="643"/>
      <c r="AC130" s="643"/>
      <c r="AD130" s="643"/>
      <c r="AE130" s="643"/>
      <c r="AF130" s="643"/>
      <c r="AG130" s="643"/>
      <c r="AH130" s="643"/>
      <c r="AI130" s="643"/>
      <c r="AJ130" s="643"/>
      <c r="AK130" s="643"/>
      <c r="AL130" s="643"/>
      <c r="AM130" s="643"/>
      <c r="AN130" s="643"/>
      <c r="AO130" s="643"/>
      <c r="AP130" s="643"/>
      <c r="AQ130" s="643"/>
      <c r="AR130" s="643"/>
      <c r="AS130" s="643"/>
      <c r="AT130" s="643"/>
      <c r="AU130" s="643"/>
      <c r="AV130" s="643"/>
      <c r="AW130" s="643"/>
      <c r="AX130" s="643"/>
      <c r="AY130" s="643"/>
      <c r="AZ130" s="643"/>
      <c r="BA130" s="643"/>
      <c r="BB130" s="643"/>
      <c r="BC130" s="643"/>
      <c r="BD130" s="643"/>
      <c r="BE130" s="643"/>
      <c r="BF130" s="643"/>
      <c r="BG130" s="643"/>
      <c r="BH130" s="643"/>
      <c r="BI130" s="643"/>
      <c r="BJ130" s="643"/>
      <c r="BK130" s="643"/>
      <c r="BL130" s="643"/>
      <c r="BM130" s="643"/>
      <c r="BN130" s="643"/>
      <c r="BO130" s="643"/>
      <c r="BP130" s="643"/>
      <c r="BQ130" s="643"/>
      <c r="BR130" s="643"/>
      <c r="BS130" s="644"/>
      <c r="BT130" s="645">
        <v>1</v>
      </c>
      <c r="BU130" s="645"/>
      <c r="BV130" s="645"/>
      <c r="BW130" s="645"/>
      <c r="BX130" s="645"/>
      <c r="BY130" s="645"/>
      <c r="BZ130" s="645"/>
      <c r="CA130" s="645"/>
      <c r="CB130" s="645"/>
      <c r="CC130" s="645"/>
      <c r="CD130" s="645"/>
      <c r="CE130" s="645"/>
      <c r="CF130" s="645"/>
      <c r="CG130" s="645"/>
      <c r="CH130" s="645"/>
      <c r="CI130" s="645"/>
      <c r="CJ130" s="637">
        <v>5000</v>
      </c>
      <c r="CK130" s="637"/>
      <c r="CL130" s="637"/>
      <c r="CM130" s="637"/>
      <c r="CN130" s="637"/>
      <c r="CO130" s="637"/>
      <c r="CP130" s="637"/>
      <c r="CQ130" s="637"/>
      <c r="CR130" s="637"/>
      <c r="CS130" s="637"/>
      <c r="CT130" s="637"/>
      <c r="CU130" s="637"/>
      <c r="CV130" s="637"/>
      <c r="CW130" s="637"/>
      <c r="CX130" s="637"/>
      <c r="CY130" s="637"/>
      <c r="CZ130" s="637"/>
      <c r="DA130" s="637"/>
    </row>
    <row r="131" spans="1:105" x14ac:dyDescent="0.25">
      <c r="A131" s="646"/>
      <c r="B131" s="646"/>
      <c r="C131" s="646"/>
      <c r="D131" s="646"/>
      <c r="E131" s="646"/>
      <c r="F131" s="646"/>
      <c r="G131" s="646"/>
      <c r="H131" s="647" t="s">
        <v>127</v>
      </c>
      <c r="I131" s="648"/>
      <c r="J131" s="648"/>
      <c r="K131" s="648"/>
      <c r="L131" s="648"/>
      <c r="M131" s="648"/>
      <c r="N131" s="648"/>
      <c r="O131" s="648"/>
      <c r="P131" s="648"/>
      <c r="Q131" s="648"/>
      <c r="R131" s="648"/>
      <c r="S131" s="648"/>
      <c r="T131" s="648"/>
      <c r="U131" s="648"/>
      <c r="V131" s="648"/>
      <c r="W131" s="648"/>
      <c r="X131" s="648"/>
      <c r="Y131" s="648"/>
      <c r="Z131" s="648"/>
      <c r="AA131" s="648"/>
      <c r="AB131" s="648"/>
      <c r="AC131" s="648"/>
      <c r="AD131" s="648"/>
      <c r="AE131" s="648"/>
      <c r="AF131" s="648"/>
      <c r="AG131" s="648"/>
      <c r="AH131" s="648"/>
      <c r="AI131" s="648"/>
      <c r="AJ131" s="648"/>
      <c r="AK131" s="648"/>
      <c r="AL131" s="648"/>
      <c r="AM131" s="648"/>
      <c r="AN131" s="648"/>
      <c r="AO131" s="648"/>
      <c r="AP131" s="648"/>
      <c r="AQ131" s="648"/>
      <c r="AR131" s="648"/>
      <c r="AS131" s="648"/>
      <c r="AT131" s="648"/>
      <c r="AU131" s="648"/>
      <c r="AV131" s="648"/>
      <c r="AW131" s="648"/>
      <c r="AX131" s="648"/>
      <c r="AY131" s="648"/>
      <c r="AZ131" s="648"/>
      <c r="BA131" s="648"/>
      <c r="BB131" s="648"/>
      <c r="BC131" s="648"/>
      <c r="BD131" s="648"/>
      <c r="BE131" s="648"/>
      <c r="BF131" s="648"/>
      <c r="BG131" s="648"/>
      <c r="BH131" s="648"/>
      <c r="BI131" s="648"/>
      <c r="BJ131" s="648"/>
      <c r="BK131" s="648"/>
      <c r="BL131" s="648"/>
      <c r="BM131" s="648"/>
      <c r="BN131" s="648"/>
      <c r="BO131" s="648"/>
      <c r="BP131" s="648"/>
      <c r="BQ131" s="648"/>
      <c r="BR131" s="648"/>
      <c r="BS131" s="649"/>
      <c r="BT131" s="645" t="s">
        <v>128</v>
      </c>
      <c r="BU131" s="645"/>
      <c r="BV131" s="645"/>
      <c r="BW131" s="645"/>
      <c r="BX131" s="645"/>
      <c r="BY131" s="645"/>
      <c r="BZ131" s="645"/>
      <c r="CA131" s="645"/>
      <c r="CB131" s="645"/>
      <c r="CC131" s="645"/>
      <c r="CD131" s="645"/>
      <c r="CE131" s="645"/>
      <c r="CF131" s="645"/>
      <c r="CG131" s="645"/>
      <c r="CH131" s="645"/>
      <c r="CI131" s="645"/>
      <c r="CJ131" s="637">
        <f>SUM(CJ117:CJ130)</f>
        <v>9607379.1999999993</v>
      </c>
      <c r="CK131" s="637"/>
      <c r="CL131" s="637"/>
      <c r="CM131" s="637"/>
      <c r="CN131" s="637"/>
      <c r="CO131" s="637"/>
      <c r="CP131" s="637"/>
      <c r="CQ131" s="637"/>
      <c r="CR131" s="637"/>
      <c r="CS131" s="637"/>
      <c r="CT131" s="637"/>
      <c r="CU131" s="637"/>
      <c r="CV131" s="637"/>
      <c r="CW131" s="637"/>
      <c r="CX131" s="637"/>
      <c r="CY131" s="637"/>
      <c r="CZ131" s="637"/>
      <c r="DA131" s="637"/>
    </row>
    <row r="132" spans="1:105" ht="31.5" customHeight="1" x14ac:dyDescent="0.25">
      <c r="A132" s="650" t="s">
        <v>188</v>
      </c>
      <c r="B132" s="650"/>
      <c r="C132" s="650"/>
      <c r="D132" s="650"/>
      <c r="E132" s="650"/>
      <c r="F132" s="650"/>
      <c r="G132" s="650"/>
      <c r="H132" s="650"/>
      <c r="I132" s="650"/>
      <c r="J132" s="650"/>
      <c r="K132" s="650"/>
      <c r="L132" s="650"/>
      <c r="M132" s="650"/>
      <c r="N132" s="650"/>
      <c r="O132" s="650"/>
      <c r="P132" s="650"/>
      <c r="Q132" s="650"/>
      <c r="R132" s="650"/>
      <c r="S132" s="650"/>
      <c r="T132" s="650"/>
      <c r="U132" s="650"/>
      <c r="V132" s="650"/>
      <c r="W132" s="650"/>
      <c r="X132" s="650"/>
      <c r="Y132" s="650"/>
      <c r="Z132" s="650"/>
      <c r="AA132" s="650"/>
      <c r="AB132" s="650"/>
      <c r="AC132" s="650"/>
      <c r="AD132" s="650"/>
      <c r="AE132" s="650"/>
      <c r="AF132" s="650"/>
      <c r="AG132" s="650"/>
      <c r="AH132" s="650"/>
      <c r="AI132" s="650"/>
      <c r="AJ132" s="650"/>
      <c r="AK132" s="650"/>
      <c r="AL132" s="650"/>
      <c r="AM132" s="650"/>
      <c r="AN132" s="650"/>
      <c r="AO132" s="650"/>
      <c r="AP132" s="650"/>
      <c r="AQ132" s="650"/>
      <c r="AR132" s="650"/>
      <c r="AS132" s="650"/>
      <c r="AT132" s="650"/>
      <c r="AU132" s="650"/>
      <c r="AV132" s="650"/>
      <c r="AW132" s="650"/>
      <c r="AX132" s="650"/>
      <c r="AY132" s="650"/>
      <c r="AZ132" s="650"/>
      <c r="BA132" s="650"/>
      <c r="BB132" s="650"/>
      <c r="BC132" s="650"/>
      <c r="BD132" s="650"/>
      <c r="BE132" s="650"/>
      <c r="BF132" s="650"/>
      <c r="BG132" s="650"/>
      <c r="BH132" s="650"/>
      <c r="BI132" s="650"/>
      <c r="BJ132" s="650"/>
      <c r="BK132" s="650"/>
      <c r="BL132" s="650"/>
      <c r="BM132" s="650"/>
      <c r="BN132" s="650"/>
      <c r="BO132" s="650"/>
      <c r="BP132" s="650"/>
      <c r="BQ132" s="650"/>
      <c r="BR132" s="650"/>
      <c r="BS132" s="650"/>
      <c r="BT132" s="650"/>
      <c r="BU132" s="650"/>
      <c r="BV132" s="650"/>
      <c r="BW132" s="650"/>
      <c r="BX132" s="650"/>
      <c r="BY132" s="650"/>
      <c r="BZ132" s="650"/>
      <c r="CA132" s="650"/>
      <c r="CB132" s="650"/>
      <c r="CC132" s="650"/>
      <c r="CD132" s="650"/>
      <c r="CE132" s="650"/>
      <c r="CF132" s="650"/>
      <c r="CG132" s="650"/>
      <c r="CH132" s="650"/>
      <c r="CI132" s="650"/>
      <c r="CJ132" s="650"/>
      <c r="CK132" s="650"/>
      <c r="CL132" s="650"/>
      <c r="CM132" s="650"/>
      <c r="CN132" s="650"/>
      <c r="CO132" s="650"/>
      <c r="CP132" s="650"/>
      <c r="CQ132" s="650"/>
      <c r="CR132" s="650"/>
      <c r="CS132" s="650"/>
      <c r="CT132" s="650"/>
      <c r="CU132" s="650"/>
      <c r="CV132" s="650"/>
      <c r="CW132" s="650"/>
      <c r="CX132" s="650"/>
      <c r="CY132" s="650"/>
      <c r="CZ132" s="650"/>
      <c r="DA132" s="650"/>
    </row>
    <row r="133" spans="1:105" ht="24.75" customHeight="1" x14ac:dyDescent="0.25">
      <c r="A133" s="651" t="s">
        <v>125</v>
      </c>
      <c r="B133" s="652"/>
      <c r="C133" s="652"/>
      <c r="D133" s="652"/>
      <c r="E133" s="652"/>
      <c r="F133" s="652"/>
      <c r="G133" s="653"/>
      <c r="H133" s="651" t="s">
        <v>155</v>
      </c>
      <c r="I133" s="652"/>
      <c r="J133" s="652"/>
      <c r="K133" s="652"/>
      <c r="L133" s="652"/>
      <c r="M133" s="652"/>
      <c r="N133" s="652"/>
      <c r="O133" s="652"/>
      <c r="P133" s="652"/>
      <c r="Q133" s="652"/>
      <c r="R133" s="652"/>
      <c r="S133" s="652"/>
      <c r="T133" s="652"/>
      <c r="U133" s="652"/>
      <c r="V133" s="652"/>
      <c r="W133" s="652"/>
      <c r="X133" s="652"/>
      <c r="Y133" s="652"/>
      <c r="Z133" s="652"/>
      <c r="AA133" s="652"/>
      <c r="AB133" s="652"/>
      <c r="AC133" s="652"/>
      <c r="AD133" s="652"/>
      <c r="AE133" s="652"/>
      <c r="AF133" s="652"/>
      <c r="AG133" s="652"/>
      <c r="AH133" s="652"/>
      <c r="AI133" s="652"/>
      <c r="AJ133" s="652"/>
      <c r="AK133" s="652"/>
      <c r="AL133" s="652"/>
      <c r="AM133" s="652"/>
      <c r="AN133" s="652"/>
      <c r="AO133" s="652"/>
      <c r="AP133" s="652"/>
      <c r="AQ133" s="652"/>
      <c r="AR133" s="652"/>
      <c r="AS133" s="652"/>
      <c r="AT133" s="652"/>
      <c r="AU133" s="652"/>
      <c r="AV133" s="652"/>
      <c r="AW133" s="652"/>
      <c r="AX133" s="652"/>
      <c r="AY133" s="652"/>
      <c r="AZ133" s="652"/>
      <c r="BA133" s="652"/>
      <c r="BB133" s="652"/>
      <c r="BC133" s="653"/>
      <c r="BD133" s="651" t="s">
        <v>180</v>
      </c>
      <c r="BE133" s="652"/>
      <c r="BF133" s="652"/>
      <c r="BG133" s="652"/>
      <c r="BH133" s="652"/>
      <c r="BI133" s="652"/>
      <c r="BJ133" s="652"/>
      <c r="BK133" s="652"/>
      <c r="BL133" s="652"/>
      <c r="BM133" s="652"/>
      <c r="BN133" s="652"/>
      <c r="BO133" s="652"/>
      <c r="BP133" s="652"/>
      <c r="BQ133" s="652"/>
      <c r="BR133" s="652"/>
      <c r="BS133" s="653"/>
      <c r="BT133" s="651" t="s">
        <v>189</v>
      </c>
      <c r="BU133" s="652"/>
      <c r="BV133" s="652"/>
      <c r="BW133" s="652"/>
      <c r="BX133" s="652"/>
      <c r="BY133" s="652"/>
      <c r="BZ133" s="652"/>
      <c r="CA133" s="652"/>
      <c r="CB133" s="652"/>
      <c r="CC133" s="652"/>
      <c r="CD133" s="652"/>
      <c r="CE133" s="652"/>
      <c r="CF133" s="652"/>
      <c r="CG133" s="652"/>
      <c r="CH133" s="652"/>
      <c r="CI133" s="653"/>
      <c r="CJ133" s="651" t="s">
        <v>190</v>
      </c>
      <c r="CK133" s="652"/>
      <c r="CL133" s="652"/>
      <c r="CM133" s="652"/>
      <c r="CN133" s="652"/>
      <c r="CO133" s="652"/>
      <c r="CP133" s="652"/>
      <c r="CQ133" s="652"/>
      <c r="CR133" s="652"/>
      <c r="CS133" s="652"/>
      <c r="CT133" s="652"/>
      <c r="CU133" s="652"/>
      <c r="CV133" s="652"/>
      <c r="CW133" s="652"/>
      <c r="CX133" s="652"/>
      <c r="CY133" s="652"/>
      <c r="CZ133" s="652"/>
      <c r="DA133" s="653"/>
    </row>
    <row r="134" spans="1:105" ht="9" customHeight="1" x14ac:dyDescent="0.25">
      <c r="A134" s="624"/>
      <c r="B134" s="624"/>
      <c r="C134" s="624"/>
      <c r="D134" s="624"/>
      <c r="E134" s="624"/>
      <c r="F134" s="624"/>
      <c r="G134" s="624"/>
      <c r="H134" s="710">
        <v>1</v>
      </c>
      <c r="I134" s="710"/>
      <c r="J134" s="710"/>
      <c r="K134" s="710"/>
      <c r="L134" s="710"/>
      <c r="M134" s="710"/>
      <c r="N134" s="710"/>
      <c r="O134" s="710"/>
      <c r="P134" s="710"/>
      <c r="Q134" s="710"/>
      <c r="R134" s="710"/>
      <c r="S134" s="710"/>
      <c r="T134" s="710"/>
      <c r="U134" s="710"/>
      <c r="V134" s="710"/>
      <c r="W134" s="710"/>
      <c r="X134" s="710"/>
      <c r="Y134" s="710"/>
      <c r="Z134" s="710"/>
      <c r="AA134" s="710"/>
      <c r="AB134" s="710"/>
      <c r="AC134" s="710"/>
      <c r="AD134" s="710"/>
      <c r="AE134" s="710"/>
      <c r="AF134" s="710"/>
      <c r="AG134" s="710"/>
      <c r="AH134" s="710"/>
      <c r="AI134" s="710"/>
      <c r="AJ134" s="710"/>
      <c r="AK134" s="710"/>
      <c r="AL134" s="710"/>
      <c r="AM134" s="710"/>
      <c r="AN134" s="710"/>
      <c r="AO134" s="710"/>
      <c r="AP134" s="710"/>
      <c r="AQ134" s="710"/>
      <c r="AR134" s="710"/>
      <c r="AS134" s="710"/>
      <c r="AT134" s="710"/>
      <c r="AU134" s="710"/>
      <c r="AV134" s="710"/>
      <c r="AW134" s="710"/>
      <c r="AX134" s="710"/>
      <c r="AY134" s="710"/>
      <c r="AZ134" s="710"/>
      <c r="BA134" s="710"/>
      <c r="BB134" s="710"/>
      <c r="BC134" s="710"/>
      <c r="BD134" s="624">
        <v>2</v>
      </c>
      <c r="BE134" s="624"/>
      <c r="BF134" s="624"/>
      <c r="BG134" s="624"/>
      <c r="BH134" s="624"/>
      <c r="BI134" s="624"/>
      <c r="BJ134" s="624"/>
      <c r="BK134" s="624"/>
      <c r="BL134" s="624"/>
      <c r="BM134" s="624"/>
      <c r="BN134" s="624"/>
      <c r="BO134" s="624"/>
      <c r="BP134" s="624"/>
      <c r="BQ134" s="624"/>
      <c r="BR134" s="624"/>
      <c r="BS134" s="624"/>
      <c r="BT134" s="624">
        <v>3</v>
      </c>
      <c r="BU134" s="624"/>
      <c r="BV134" s="624"/>
      <c r="BW134" s="624"/>
      <c r="BX134" s="624"/>
      <c r="BY134" s="624"/>
      <c r="BZ134" s="624"/>
      <c r="CA134" s="624"/>
      <c r="CB134" s="624"/>
      <c r="CC134" s="624"/>
      <c r="CD134" s="624"/>
      <c r="CE134" s="624"/>
      <c r="CF134" s="624"/>
      <c r="CG134" s="624"/>
      <c r="CH134" s="624"/>
      <c r="CI134" s="624"/>
      <c r="CJ134" s="660">
        <v>4</v>
      </c>
      <c r="CK134" s="660"/>
      <c r="CL134" s="660"/>
      <c r="CM134" s="660"/>
      <c r="CN134" s="660"/>
      <c r="CO134" s="660"/>
      <c r="CP134" s="660"/>
      <c r="CQ134" s="660"/>
      <c r="CR134" s="660"/>
      <c r="CS134" s="660"/>
      <c r="CT134" s="660"/>
      <c r="CU134" s="660"/>
      <c r="CV134" s="660"/>
      <c r="CW134" s="660"/>
      <c r="CX134" s="660"/>
      <c r="CY134" s="660"/>
      <c r="CZ134" s="660"/>
      <c r="DA134" s="660"/>
    </row>
    <row r="135" spans="1:105" ht="54.75" customHeight="1" x14ac:dyDescent="0.25">
      <c r="A135" s="624">
        <v>1</v>
      </c>
      <c r="B135" s="624"/>
      <c r="C135" s="624"/>
      <c r="D135" s="624"/>
      <c r="E135" s="624"/>
      <c r="F135" s="624"/>
      <c r="G135" s="624"/>
      <c r="H135" s="718" t="s">
        <v>420</v>
      </c>
      <c r="I135" s="719"/>
      <c r="J135" s="719"/>
      <c r="K135" s="719"/>
      <c r="L135" s="719"/>
      <c r="M135" s="719"/>
      <c r="N135" s="719"/>
      <c r="O135" s="719"/>
      <c r="P135" s="719"/>
      <c r="Q135" s="719"/>
      <c r="R135" s="719"/>
      <c r="S135" s="719"/>
      <c r="T135" s="719"/>
      <c r="U135" s="719"/>
      <c r="V135" s="719"/>
      <c r="W135" s="719"/>
      <c r="X135" s="719"/>
      <c r="Y135" s="719"/>
      <c r="Z135" s="719"/>
      <c r="AA135" s="719"/>
      <c r="AB135" s="719"/>
      <c r="AC135" s="719"/>
      <c r="AD135" s="719"/>
      <c r="AE135" s="719"/>
      <c r="AF135" s="719"/>
      <c r="AG135" s="719"/>
      <c r="AH135" s="719"/>
      <c r="AI135" s="719"/>
      <c r="AJ135" s="719"/>
      <c r="AK135" s="719"/>
      <c r="AL135" s="719"/>
      <c r="AM135" s="719"/>
      <c r="AN135" s="719"/>
      <c r="AO135" s="719"/>
      <c r="AP135" s="719"/>
      <c r="AQ135" s="719"/>
      <c r="AR135" s="719"/>
      <c r="AS135" s="719"/>
      <c r="AT135" s="719"/>
      <c r="AU135" s="719"/>
      <c r="AV135" s="719"/>
      <c r="AW135" s="719"/>
      <c r="AX135" s="719"/>
      <c r="AY135" s="719"/>
      <c r="AZ135" s="719"/>
      <c r="BA135" s="719"/>
      <c r="BB135" s="719"/>
      <c r="BC135" s="720"/>
      <c r="BD135" s="624" t="s">
        <v>128</v>
      </c>
      <c r="BE135" s="624"/>
      <c r="BF135" s="624"/>
      <c r="BG135" s="624"/>
      <c r="BH135" s="624"/>
      <c r="BI135" s="624"/>
      <c r="BJ135" s="624"/>
      <c r="BK135" s="624"/>
      <c r="BL135" s="624"/>
      <c r="BM135" s="624"/>
      <c r="BN135" s="624"/>
      <c r="BO135" s="624"/>
      <c r="BP135" s="624"/>
      <c r="BQ135" s="624"/>
      <c r="BR135" s="624"/>
      <c r="BS135" s="624"/>
      <c r="BT135" s="624" t="s">
        <v>128</v>
      </c>
      <c r="BU135" s="624"/>
      <c r="BV135" s="624"/>
      <c r="BW135" s="624"/>
      <c r="BX135" s="624"/>
      <c r="BY135" s="624"/>
      <c r="BZ135" s="624"/>
      <c r="CA135" s="624"/>
      <c r="CB135" s="624"/>
      <c r="CC135" s="624"/>
      <c r="CD135" s="624"/>
      <c r="CE135" s="624"/>
      <c r="CF135" s="624"/>
      <c r="CG135" s="624"/>
      <c r="CH135" s="624"/>
      <c r="CI135" s="624"/>
      <c r="CJ135" s="638">
        <v>850000</v>
      </c>
      <c r="CK135" s="638"/>
      <c r="CL135" s="638"/>
      <c r="CM135" s="638"/>
      <c r="CN135" s="638"/>
      <c r="CO135" s="638"/>
      <c r="CP135" s="638"/>
      <c r="CQ135" s="638"/>
      <c r="CR135" s="638"/>
      <c r="CS135" s="638"/>
      <c r="CT135" s="638"/>
      <c r="CU135" s="638"/>
      <c r="CV135" s="638"/>
      <c r="CW135" s="638"/>
      <c r="CX135" s="638"/>
      <c r="CY135" s="638"/>
      <c r="CZ135" s="638"/>
      <c r="DA135" s="638"/>
    </row>
    <row r="136" spans="1:105" ht="14.25" customHeight="1" x14ac:dyDescent="0.25">
      <c r="A136" s="624">
        <v>2</v>
      </c>
      <c r="B136" s="624"/>
      <c r="C136" s="624"/>
      <c r="D136" s="624"/>
      <c r="E136" s="624"/>
      <c r="F136" s="624"/>
      <c r="G136" s="624"/>
      <c r="H136" s="715" t="s">
        <v>421</v>
      </c>
      <c r="I136" s="716"/>
      <c r="J136" s="716"/>
      <c r="K136" s="716"/>
      <c r="L136" s="716"/>
      <c r="M136" s="716"/>
      <c r="N136" s="716"/>
      <c r="O136" s="716"/>
      <c r="P136" s="716"/>
      <c r="Q136" s="716"/>
      <c r="R136" s="716"/>
      <c r="S136" s="716"/>
      <c r="T136" s="716"/>
      <c r="U136" s="716"/>
      <c r="V136" s="716"/>
      <c r="W136" s="716"/>
      <c r="X136" s="716"/>
      <c r="Y136" s="716"/>
      <c r="Z136" s="716"/>
      <c r="AA136" s="716"/>
      <c r="AB136" s="716"/>
      <c r="AC136" s="716"/>
      <c r="AD136" s="716"/>
      <c r="AE136" s="716"/>
      <c r="AF136" s="716"/>
      <c r="AG136" s="716"/>
      <c r="AH136" s="716"/>
      <c r="AI136" s="716"/>
      <c r="AJ136" s="716"/>
      <c r="AK136" s="716"/>
      <c r="AL136" s="716"/>
      <c r="AM136" s="716"/>
      <c r="AN136" s="716"/>
      <c r="AO136" s="716"/>
      <c r="AP136" s="716"/>
      <c r="AQ136" s="716"/>
      <c r="AR136" s="716"/>
      <c r="AS136" s="716"/>
      <c r="AT136" s="716"/>
      <c r="AU136" s="716"/>
      <c r="AV136" s="716"/>
      <c r="AW136" s="716"/>
      <c r="AX136" s="716"/>
      <c r="AY136" s="716"/>
      <c r="AZ136" s="716"/>
      <c r="BA136" s="716"/>
      <c r="BB136" s="716"/>
      <c r="BC136" s="717"/>
      <c r="BD136" s="624" t="s">
        <v>128</v>
      </c>
      <c r="BE136" s="624"/>
      <c r="BF136" s="624"/>
      <c r="BG136" s="624"/>
      <c r="BH136" s="624"/>
      <c r="BI136" s="624"/>
      <c r="BJ136" s="624"/>
      <c r="BK136" s="624"/>
      <c r="BL136" s="624"/>
      <c r="BM136" s="624"/>
      <c r="BN136" s="624"/>
      <c r="BO136" s="624"/>
      <c r="BP136" s="624"/>
      <c r="BQ136" s="624"/>
      <c r="BR136" s="624"/>
      <c r="BS136" s="624"/>
      <c r="BT136" s="624" t="s">
        <v>128</v>
      </c>
      <c r="BU136" s="624"/>
      <c r="BV136" s="624"/>
      <c r="BW136" s="624"/>
      <c r="BX136" s="624"/>
      <c r="BY136" s="624"/>
      <c r="BZ136" s="624"/>
      <c r="CA136" s="624"/>
      <c r="CB136" s="624"/>
      <c r="CC136" s="624"/>
      <c r="CD136" s="624"/>
      <c r="CE136" s="624"/>
      <c r="CF136" s="624"/>
      <c r="CG136" s="624"/>
      <c r="CH136" s="624"/>
      <c r="CI136" s="624"/>
      <c r="CJ136" s="638">
        <v>350000</v>
      </c>
      <c r="CK136" s="638"/>
      <c r="CL136" s="638"/>
      <c r="CM136" s="638"/>
      <c r="CN136" s="638"/>
      <c r="CO136" s="638"/>
      <c r="CP136" s="638"/>
      <c r="CQ136" s="638"/>
      <c r="CR136" s="638"/>
      <c r="CS136" s="638"/>
      <c r="CT136" s="638"/>
      <c r="CU136" s="638"/>
      <c r="CV136" s="638"/>
      <c r="CW136" s="638"/>
      <c r="CX136" s="638"/>
      <c r="CY136" s="638"/>
      <c r="CZ136" s="638"/>
      <c r="DA136" s="638"/>
    </row>
    <row r="137" spans="1:105" ht="28.5" customHeight="1" x14ac:dyDescent="0.25">
      <c r="A137" s="624">
        <v>3</v>
      </c>
      <c r="B137" s="624"/>
      <c r="C137" s="624"/>
      <c r="D137" s="624"/>
      <c r="E137" s="624"/>
      <c r="F137" s="624"/>
      <c r="G137" s="624"/>
      <c r="H137" s="718" t="s">
        <v>413</v>
      </c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V137" s="719"/>
      <c r="W137" s="719"/>
      <c r="X137" s="719"/>
      <c r="Y137" s="719"/>
      <c r="Z137" s="719"/>
      <c r="AA137" s="719"/>
      <c r="AB137" s="719"/>
      <c r="AC137" s="719"/>
      <c r="AD137" s="719"/>
      <c r="AE137" s="719"/>
      <c r="AF137" s="719"/>
      <c r="AG137" s="719"/>
      <c r="AH137" s="719"/>
      <c r="AI137" s="719"/>
      <c r="AJ137" s="719"/>
      <c r="AK137" s="719"/>
      <c r="AL137" s="719"/>
      <c r="AM137" s="719"/>
      <c r="AN137" s="719"/>
      <c r="AO137" s="719"/>
      <c r="AP137" s="719"/>
      <c r="AQ137" s="719"/>
      <c r="AR137" s="719"/>
      <c r="AS137" s="719"/>
      <c r="AT137" s="719"/>
      <c r="AU137" s="719"/>
      <c r="AV137" s="719"/>
      <c r="AW137" s="719"/>
      <c r="AX137" s="719"/>
      <c r="AY137" s="719"/>
      <c r="AZ137" s="719"/>
      <c r="BA137" s="719"/>
      <c r="BB137" s="719"/>
      <c r="BC137" s="720"/>
      <c r="BD137" s="624" t="s">
        <v>128</v>
      </c>
      <c r="BE137" s="624"/>
      <c r="BF137" s="624"/>
      <c r="BG137" s="624"/>
      <c r="BH137" s="624"/>
      <c r="BI137" s="624"/>
      <c r="BJ137" s="624"/>
      <c r="BK137" s="624"/>
      <c r="BL137" s="624"/>
      <c r="BM137" s="624"/>
      <c r="BN137" s="624"/>
      <c r="BO137" s="624"/>
      <c r="BP137" s="624"/>
      <c r="BQ137" s="624"/>
      <c r="BR137" s="624"/>
      <c r="BS137" s="624"/>
      <c r="BT137" s="624" t="s">
        <v>128</v>
      </c>
      <c r="BU137" s="624"/>
      <c r="BV137" s="624"/>
      <c r="BW137" s="624"/>
      <c r="BX137" s="624"/>
      <c r="BY137" s="624"/>
      <c r="BZ137" s="624"/>
      <c r="CA137" s="624"/>
      <c r="CB137" s="624"/>
      <c r="CC137" s="624"/>
      <c r="CD137" s="624"/>
      <c r="CE137" s="624"/>
      <c r="CF137" s="624"/>
      <c r="CG137" s="624"/>
      <c r="CH137" s="624"/>
      <c r="CI137" s="624"/>
      <c r="CJ137" s="638">
        <v>2500000</v>
      </c>
      <c r="CK137" s="638"/>
      <c r="CL137" s="638"/>
      <c r="CM137" s="638"/>
      <c r="CN137" s="638"/>
      <c r="CO137" s="638"/>
      <c r="CP137" s="638"/>
      <c r="CQ137" s="638"/>
      <c r="CR137" s="638"/>
      <c r="CS137" s="638"/>
      <c r="CT137" s="638"/>
      <c r="CU137" s="638"/>
      <c r="CV137" s="638"/>
      <c r="CW137" s="638"/>
      <c r="CX137" s="638"/>
      <c r="CY137" s="638"/>
      <c r="CZ137" s="638"/>
      <c r="DA137" s="638"/>
    </row>
    <row r="138" spans="1:105" x14ac:dyDescent="0.25">
      <c r="A138" s="624">
        <v>4</v>
      </c>
      <c r="B138" s="624"/>
      <c r="C138" s="624"/>
      <c r="D138" s="624"/>
      <c r="E138" s="624"/>
      <c r="F138" s="624"/>
      <c r="G138" s="624"/>
      <c r="H138" s="718" t="s">
        <v>352</v>
      </c>
      <c r="I138" s="719"/>
      <c r="J138" s="719"/>
      <c r="K138" s="719"/>
      <c r="L138" s="719"/>
      <c r="M138" s="719"/>
      <c r="N138" s="719"/>
      <c r="O138" s="719"/>
      <c r="P138" s="719"/>
      <c r="Q138" s="719"/>
      <c r="R138" s="719"/>
      <c r="S138" s="719"/>
      <c r="T138" s="719"/>
      <c r="U138" s="719"/>
      <c r="V138" s="719"/>
      <c r="W138" s="719"/>
      <c r="X138" s="719"/>
      <c r="Y138" s="719"/>
      <c r="Z138" s="719"/>
      <c r="AA138" s="719"/>
      <c r="AB138" s="719"/>
      <c r="AC138" s="719"/>
      <c r="AD138" s="719"/>
      <c r="AE138" s="719"/>
      <c r="AF138" s="719"/>
      <c r="AG138" s="719"/>
      <c r="AH138" s="719"/>
      <c r="AI138" s="719"/>
      <c r="AJ138" s="719"/>
      <c r="AK138" s="719"/>
      <c r="AL138" s="719"/>
      <c r="AM138" s="719"/>
      <c r="AN138" s="719"/>
      <c r="AO138" s="719"/>
      <c r="AP138" s="719"/>
      <c r="AQ138" s="719"/>
      <c r="AR138" s="719"/>
      <c r="AS138" s="719"/>
      <c r="AT138" s="719"/>
      <c r="AU138" s="719"/>
      <c r="AV138" s="719"/>
      <c r="AW138" s="719"/>
      <c r="AX138" s="719"/>
      <c r="AY138" s="719"/>
      <c r="AZ138" s="719"/>
      <c r="BA138" s="719"/>
      <c r="BB138" s="719"/>
      <c r="BC138" s="720"/>
      <c r="BD138" s="624" t="s">
        <v>128</v>
      </c>
      <c r="BE138" s="624"/>
      <c r="BF138" s="624"/>
      <c r="BG138" s="624"/>
      <c r="BH138" s="624"/>
      <c r="BI138" s="624"/>
      <c r="BJ138" s="624"/>
      <c r="BK138" s="624"/>
      <c r="BL138" s="624"/>
      <c r="BM138" s="624"/>
      <c r="BN138" s="624"/>
      <c r="BO138" s="624"/>
      <c r="BP138" s="624"/>
      <c r="BQ138" s="624"/>
      <c r="BR138" s="624"/>
      <c r="BS138" s="624"/>
      <c r="BT138" s="624" t="s">
        <v>128</v>
      </c>
      <c r="BU138" s="624"/>
      <c r="BV138" s="624"/>
      <c r="BW138" s="624"/>
      <c r="BX138" s="624"/>
      <c r="BY138" s="624"/>
      <c r="BZ138" s="624"/>
      <c r="CA138" s="624"/>
      <c r="CB138" s="624"/>
      <c r="CC138" s="624"/>
      <c r="CD138" s="624"/>
      <c r="CE138" s="624"/>
      <c r="CF138" s="624"/>
      <c r="CG138" s="624"/>
      <c r="CH138" s="624"/>
      <c r="CI138" s="624"/>
      <c r="CJ138" s="638">
        <v>500000</v>
      </c>
      <c r="CK138" s="638"/>
      <c r="CL138" s="638"/>
      <c r="CM138" s="638"/>
      <c r="CN138" s="638"/>
      <c r="CO138" s="638"/>
      <c r="CP138" s="638"/>
      <c r="CQ138" s="638"/>
      <c r="CR138" s="638"/>
      <c r="CS138" s="638"/>
      <c r="CT138" s="638"/>
      <c r="CU138" s="638"/>
      <c r="CV138" s="638"/>
      <c r="CW138" s="638"/>
      <c r="CX138" s="638"/>
      <c r="CY138" s="638"/>
      <c r="CZ138" s="638"/>
      <c r="DA138" s="638"/>
    </row>
    <row r="139" spans="1:105" ht="26.25" customHeight="1" x14ac:dyDescent="0.25">
      <c r="A139" s="624">
        <v>5</v>
      </c>
      <c r="B139" s="624"/>
      <c r="C139" s="624"/>
      <c r="D139" s="624"/>
      <c r="E139" s="624"/>
      <c r="F139" s="624"/>
      <c r="G139" s="624"/>
      <c r="H139" s="634" t="s">
        <v>444</v>
      </c>
      <c r="I139" s="635"/>
      <c r="J139" s="635"/>
      <c r="K139" s="635"/>
      <c r="L139" s="635"/>
      <c r="M139" s="635"/>
      <c r="N139" s="635"/>
      <c r="O139" s="635"/>
      <c r="P139" s="635"/>
      <c r="Q139" s="635"/>
      <c r="R139" s="635"/>
      <c r="S139" s="635"/>
      <c r="T139" s="635"/>
      <c r="U139" s="635"/>
      <c r="V139" s="635"/>
      <c r="W139" s="635"/>
      <c r="X139" s="635"/>
      <c r="Y139" s="635"/>
      <c r="Z139" s="635"/>
      <c r="AA139" s="635"/>
      <c r="AB139" s="635"/>
      <c r="AC139" s="635"/>
      <c r="AD139" s="635"/>
      <c r="AE139" s="635"/>
      <c r="AF139" s="635"/>
      <c r="AG139" s="635"/>
      <c r="AH139" s="635"/>
      <c r="AI139" s="635"/>
      <c r="AJ139" s="635"/>
      <c r="AK139" s="635"/>
      <c r="AL139" s="635"/>
      <c r="AM139" s="635"/>
      <c r="AN139" s="635"/>
      <c r="AO139" s="635"/>
      <c r="AP139" s="635"/>
      <c r="AQ139" s="635"/>
      <c r="AR139" s="635"/>
      <c r="AS139" s="635"/>
      <c r="AT139" s="635"/>
      <c r="AU139" s="635"/>
      <c r="AV139" s="635"/>
      <c r="AW139" s="635"/>
      <c r="AX139" s="635"/>
      <c r="AY139" s="635"/>
      <c r="AZ139" s="635"/>
      <c r="BA139" s="635"/>
      <c r="BB139" s="635"/>
      <c r="BC139" s="636"/>
      <c r="BD139" s="628" t="s">
        <v>128</v>
      </c>
      <c r="BE139" s="629"/>
      <c r="BF139" s="629"/>
      <c r="BG139" s="629"/>
      <c r="BH139" s="629"/>
      <c r="BI139" s="629"/>
      <c r="BJ139" s="629"/>
      <c r="BK139" s="629"/>
      <c r="BL139" s="629"/>
      <c r="BM139" s="629"/>
      <c r="BN139" s="629"/>
      <c r="BO139" s="629"/>
      <c r="BP139" s="629"/>
      <c r="BQ139" s="629"/>
      <c r="BR139" s="629"/>
      <c r="BS139" s="630"/>
      <c r="BT139" s="628" t="s">
        <v>128</v>
      </c>
      <c r="BU139" s="629"/>
      <c r="BV139" s="629"/>
      <c r="BW139" s="629"/>
      <c r="BX139" s="629"/>
      <c r="BY139" s="629"/>
      <c r="BZ139" s="629"/>
      <c r="CA139" s="629"/>
      <c r="CB139" s="629"/>
      <c r="CC139" s="629"/>
      <c r="CD139" s="629"/>
      <c r="CE139" s="629"/>
      <c r="CF139" s="629"/>
      <c r="CG139" s="629"/>
      <c r="CH139" s="629"/>
      <c r="CI139" s="630"/>
      <c r="CJ139" s="631">
        <v>600000</v>
      </c>
      <c r="CK139" s="632"/>
      <c r="CL139" s="632"/>
      <c r="CM139" s="632"/>
      <c r="CN139" s="632"/>
      <c r="CO139" s="632"/>
      <c r="CP139" s="632"/>
      <c r="CQ139" s="632"/>
      <c r="CR139" s="632"/>
      <c r="CS139" s="632"/>
      <c r="CT139" s="632"/>
      <c r="CU139" s="632"/>
      <c r="CV139" s="632"/>
      <c r="CW139" s="632"/>
      <c r="CX139" s="632"/>
      <c r="CY139" s="632"/>
      <c r="CZ139" s="632"/>
      <c r="DA139" s="633"/>
    </row>
    <row r="140" spans="1:105" ht="18.75" customHeight="1" x14ac:dyDescent="0.25">
      <c r="A140" s="624">
        <v>6</v>
      </c>
      <c r="B140" s="624"/>
      <c r="C140" s="624"/>
      <c r="D140" s="624"/>
      <c r="E140" s="624"/>
      <c r="F140" s="624"/>
      <c r="G140" s="624"/>
      <c r="H140" s="634" t="s">
        <v>445</v>
      </c>
      <c r="I140" s="635"/>
      <c r="J140" s="635"/>
      <c r="K140" s="635"/>
      <c r="L140" s="635"/>
      <c r="M140" s="635"/>
      <c r="N140" s="635"/>
      <c r="O140" s="635"/>
      <c r="P140" s="635"/>
      <c r="Q140" s="635"/>
      <c r="R140" s="635"/>
      <c r="S140" s="635"/>
      <c r="T140" s="635"/>
      <c r="U140" s="635"/>
      <c r="V140" s="635"/>
      <c r="W140" s="635"/>
      <c r="X140" s="635"/>
      <c r="Y140" s="635"/>
      <c r="Z140" s="635"/>
      <c r="AA140" s="635"/>
      <c r="AB140" s="635"/>
      <c r="AC140" s="635"/>
      <c r="AD140" s="635"/>
      <c r="AE140" s="635"/>
      <c r="AF140" s="635"/>
      <c r="AG140" s="635"/>
      <c r="AH140" s="635"/>
      <c r="AI140" s="635"/>
      <c r="AJ140" s="635"/>
      <c r="AK140" s="635"/>
      <c r="AL140" s="635"/>
      <c r="AM140" s="635"/>
      <c r="AN140" s="635"/>
      <c r="AO140" s="635"/>
      <c r="AP140" s="635"/>
      <c r="AQ140" s="635"/>
      <c r="AR140" s="635"/>
      <c r="AS140" s="635"/>
      <c r="AT140" s="635"/>
      <c r="AU140" s="635"/>
      <c r="AV140" s="635"/>
      <c r="AW140" s="635"/>
      <c r="AX140" s="635"/>
      <c r="AY140" s="635"/>
      <c r="AZ140" s="635"/>
      <c r="BA140" s="635"/>
      <c r="BB140" s="635"/>
      <c r="BC140" s="636"/>
      <c r="BD140" s="628" t="s">
        <v>128</v>
      </c>
      <c r="BE140" s="629"/>
      <c r="BF140" s="629"/>
      <c r="BG140" s="629"/>
      <c r="BH140" s="629"/>
      <c r="BI140" s="629"/>
      <c r="BJ140" s="629"/>
      <c r="BK140" s="629"/>
      <c r="BL140" s="629"/>
      <c r="BM140" s="629"/>
      <c r="BN140" s="629"/>
      <c r="BO140" s="629"/>
      <c r="BP140" s="629"/>
      <c r="BQ140" s="629"/>
      <c r="BR140" s="629"/>
      <c r="BS140" s="630"/>
      <c r="BT140" s="628" t="s">
        <v>128</v>
      </c>
      <c r="BU140" s="629"/>
      <c r="BV140" s="629"/>
      <c r="BW140" s="629"/>
      <c r="BX140" s="629"/>
      <c r="BY140" s="629"/>
      <c r="BZ140" s="629"/>
      <c r="CA140" s="629"/>
      <c r="CB140" s="629"/>
      <c r="CC140" s="629"/>
      <c r="CD140" s="629"/>
      <c r="CE140" s="629"/>
      <c r="CF140" s="629"/>
      <c r="CG140" s="629"/>
      <c r="CH140" s="629"/>
      <c r="CI140" s="630"/>
      <c r="CJ140" s="631">
        <v>50000</v>
      </c>
      <c r="CK140" s="632"/>
      <c r="CL140" s="632"/>
      <c r="CM140" s="632"/>
      <c r="CN140" s="632"/>
      <c r="CO140" s="632"/>
      <c r="CP140" s="632"/>
      <c r="CQ140" s="632"/>
      <c r="CR140" s="632"/>
      <c r="CS140" s="632"/>
      <c r="CT140" s="632"/>
      <c r="CU140" s="632"/>
      <c r="CV140" s="632"/>
      <c r="CW140" s="632"/>
      <c r="CX140" s="632"/>
      <c r="CY140" s="632"/>
      <c r="CZ140" s="632"/>
      <c r="DA140" s="633"/>
    </row>
    <row r="141" spans="1:105" x14ac:dyDescent="0.25">
      <c r="A141" s="624">
        <v>9</v>
      </c>
      <c r="B141" s="624"/>
      <c r="C141" s="624"/>
      <c r="D141" s="624"/>
      <c r="E141" s="624"/>
      <c r="F141" s="624"/>
      <c r="G141" s="624"/>
      <c r="H141" s="625" t="s">
        <v>419</v>
      </c>
      <c r="I141" s="626"/>
      <c r="J141" s="626"/>
      <c r="K141" s="626"/>
      <c r="L141" s="626"/>
      <c r="M141" s="626"/>
      <c r="N141" s="626"/>
      <c r="O141" s="626"/>
      <c r="P141" s="626"/>
      <c r="Q141" s="626"/>
      <c r="R141" s="626"/>
      <c r="S141" s="626"/>
      <c r="T141" s="626"/>
      <c r="U141" s="626"/>
      <c r="V141" s="626"/>
      <c r="W141" s="626"/>
      <c r="X141" s="626"/>
      <c r="Y141" s="626"/>
      <c r="Z141" s="626"/>
      <c r="AA141" s="626"/>
      <c r="AB141" s="626"/>
      <c r="AC141" s="626"/>
      <c r="AD141" s="626"/>
      <c r="AE141" s="626"/>
      <c r="AF141" s="626"/>
      <c r="AG141" s="626"/>
      <c r="AH141" s="626"/>
      <c r="AI141" s="626"/>
      <c r="AJ141" s="626"/>
      <c r="AK141" s="626"/>
      <c r="AL141" s="626"/>
      <c r="AM141" s="626"/>
      <c r="AN141" s="626"/>
      <c r="AO141" s="626"/>
      <c r="AP141" s="626"/>
      <c r="AQ141" s="626"/>
      <c r="AR141" s="626"/>
      <c r="AS141" s="626"/>
      <c r="AT141" s="626"/>
      <c r="AU141" s="626"/>
      <c r="AV141" s="626"/>
      <c r="AW141" s="626"/>
      <c r="AX141" s="626"/>
      <c r="AY141" s="626"/>
      <c r="AZ141" s="626"/>
      <c r="BA141" s="626"/>
      <c r="BB141" s="626"/>
      <c r="BC141" s="627"/>
      <c r="BD141" s="628" t="s">
        <v>128</v>
      </c>
      <c r="BE141" s="629"/>
      <c r="BF141" s="629"/>
      <c r="BG141" s="629"/>
      <c r="BH141" s="629"/>
      <c r="BI141" s="629"/>
      <c r="BJ141" s="629"/>
      <c r="BK141" s="629"/>
      <c r="BL141" s="629"/>
      <c r="BM141" s="629"/>
      <c r="BN141" s="629"/>
      <c r="BO141" s="629"/>
      <c r="BP141" s="629"/>
      <c r="BQ141" s="629"/>
      <c r="BR141" s="629"/>
      <c r="BS141" s="630"/>
      <c r="BT141" s="628" t="s">
        <v>128</v>
      </c>
      <c r="BU141" s="629"/>
      <c r="BV141" s="629"/>
      <c r="BW141" s="629"/>
      <c r="BX141" s="629"/>
      <c r="BY141" s="629"/>
      <c r="BZ141" s="629"/>
      <c r="CA141" s="629"/>
      <c r="CB141" s="629"/>
      <c r="CC141" s="629"/>
      <c r="CD141" s="629"/>
      <c r="CE141" s="629"/>
      <c r="CF141" s="629"/>
      <c r="CG141" s="629"/>
      <c r="CH141" s="629"/>
      <c r="CI141" s="630"/>
      <c r="CJ141" s="631">
        <v>2300000</v>
      </c>
      <c r="CK141" s="632"/>
      <c r="CL141" s="632"/>
      <c r="CM141" s="632"/>
      <c r="CN141" s="632"/>
      <c r="CO141" s="632"/>
      <c r="CP141" s="632"/>
      <c r="CQ141" s="632"/>
      <c r="CR141" s="632"/>
      <c r="CS141" s="632"/>
      <c r="CT141" s="632"/>
      <c r="CU141" s="632"/>
      <c r="CV141" s="632"/>
      <c r="CW141" s="632"/>
      <c r="CX141" s="632"/>
      <c r="CY141" s="632"/>
      <c r="CZ141" s="632"/>
      <c r="DA141" s="633"/>
    </row>
    <row r="142" spans="1:105" x14ac:dyDescent="0.25">
      <c r="A142" s="711"/>
      <c r="B142" s="711"/>
      <c r="C142" s="711"/>
      <c r="D142" s="711"/>
      <c r="E142" s="711"/>
      <c r="F142" s="711"/>
      <c r="G142" s="711"/>
      <c r="H142" s="712" t="s">
        <v>127</v>
      </c>
      <c r="I142" s="712"/>
      <c r="J142" s="712"/>
      <c r="K142" s="712"/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2"/>
      <c r="Y142" s="712"/>
      <c r="Z142" s="712"/>
      <c r="AA142" s="712"/>
      <c r="AB142" s="712"/>
      <c r="AC142" s="712"/>
      <c r="AD142" s="712"/>
      <c r="AE142" s="712"/>
      <c r="AF142" s="712"/>
      <c r="AG142" s="712"/>
      <c r="AH142" s="712"/>
      <c r="AI142" s="712"/>
      <c r="AJ142" s="712"/>
      <c r="AK142" s="712"/>
      <c r="AL142" s="712"/>
      <c r="AM142" s="712"/>
      <c r="AN142" s="712"/>
      <c r="AO142" s="712"/>
      <c r="AP142" s="712"/>
      <c r="AQ142" s="712"/>
      <c r="AR142" s="712"/>
      <c r="AS142" s="712"/>
      <c r="AT142" s="712"/>
      <c r="AU142" s="712"/>
      <c r="AV142" s="712"/>
      <c r="AW142" s="712"/>
      <c r="AX142" s="712"/>
      <c r="AY142" s="712"/>
      <c r="AZ142" s="712"/>
      <c r="BA142" s="712"/>
      <c r="BB142" s="712"/>
      <c r="BC142" s="713"/>
      <c r="BD142" s="714"/>
      <c r="BE142" s="714"/>
      <c r="BF142" s="714"/>
      <c r="BG142" s="714"/>
      <c r="BH142" s="714"/>
      <c r="BI142" s="714"/>
      <c r="BJ142" s="714"/>
      <c r="BK142" s="714"/>
      <c r="BL142" s="714"/>
      <c r="BM142" s="714"/>
      <c r="BN142" s="714"/>
      <c r="BO142" s="714"/>
      <c r="BP142" s="714"/>
      <c r="BQ142" s="714"/>
      <c r="BR142" s="714"/>
      <c r="BS142" s="714"/>
      <c r="BT142" s="714" t="s">
        <v>128</v>
      </c>
      <c r="BU142" s="714"/>
      <c r="BV142" s="714"/>
      <c r="BW142" s="714"/>
      <c r="BX142" s="714"/>
      <c r="BY142" s="714"/>
      <c r="BZ142" s="714"/>
      <c r="CA142" s="714"/>
      <c r="CB142" s="714"/>
      <c r="CC142" s="714"/>
      <c r="CD142" s="714"/>
      <c r="CE142" s="714"/>
      <c r="CF142" s="714"/>
      <c r="CG142" s="714"/>
      <c r="CH142" s="714"/>
      <c r="CI142" s="714"/>
      <c r="CJ142" s="637">
        <f>SUM(CJ135:CJ141)</f>
        <v>7150000</v>
      </c>
      <c r="CK142" s="645"/>
      <c r="CL142" s="645"/>
      <c r="CM142" s="645"/>
      <c r="CN142" s="645"/>
      <c r="CO142" s="645"/>
      <c r="CP142" s="645"/>
      <c r="CQ142" s="645"/>
      <c r="CR142" s="645"/>
      <c r="CS142" s="645"/>
      <c r="CT142" s="645"/>
      <c r="CU142" s="645"/>
      <c r="CV142" s="645"/>
      <c r="CW142" s="645"/>
      <c r="CX142" s="645"/>
      <c r="CY142" s="645"/>
      <c r="CZ142" s="645"/>
      <c r="DA142" s="645"/>
    </row>
    <row r="154" spans="1:105" x14ac:dyDescent="0.25">
      <c r="A154" s="650" t="s">
        <v>163</v>
      </c>
      <c r="B154" s="650"/>
      <c r="C154" s="650"/>
      <c r="D154" s="650"/>
      <c r="E154" s="650"/>
      <c r="F154" s="650"/>
      <c r="G154" s="650"/>
      <c r="H154" s="650"/>
      <c r="I154" s="650"/>
      <c r="J154" s="650"/>
      <c r="K154" s="650"/>
      <c r="L154" s="650"/>
      <c r="M154" s="650"/>
      <c r="N154" s="650"/>
      <c r="O154" s="650"/>
      <c r="P154" s="650"/>
      <c r="Q154" s="650"/>
      <c r="R154" s="650"/>
      <c r="S154" s="650"/>
      <c r="T154" s="650"/>
      <c r="U154" s="650"/>
      <c r="V154" s="650"/>
      <c r="W154" s="650"/>
      <c r="X154" s="650"/>
      <c r="Y154" s="650"/>
      <c r="Z154" s="650"/>
      <c r="AA154" s="650"/>
      <c r="AB154" s="650"/>
      <c r="AC154" s="650"/>
      <c r="AD154" s="650"/>
      <c r="AE154" s="650"/>
      <c r="AF154" s="650"/>
      <c r="AG154" s="650"/>
      <c r="AH154" s="650"/>
      <c r="AI154" s="650"/>
      <c r="AJ154" s="650"/>
      <c r="AK154" s="650"/>
      <c r="AL154" s="650"/>
      <c r="AM154" s="650"/>
      <c r="AN154" s="650"/>
      <c r="AO154" s="650"/>
      <c r="AP154" s="650"/>
      <c r="AQ154" s="650"/>
      <c r="AR154" s="650"/>
      <c r="AS154" s="650"/>
      <c r="AT154" s="650"/>
      <c r="AU154" s="650"/>
      <c r="AV154" s="650"/>
      <c r="AW154" s="650"/>
      <c r="AX154" s="650"/>
      <c r="AY154" s="650"/>
      <c r="AZ154" s="650"/>
      <c r="BA154" s="650"/>
      <c r="BB154" s="650"/>
      <c r="BC154" s="650"/>
      <c r="BD154" s="650"/>
      <c r="BE154" s="650"/>
      <c r="BF154" s="650"/>
      <c r="BG154" s="650"/>
      <c r="BH154" s="650"/>
      <c r="BI154" s="650"/>
      <c r="BJ154" s="650"/>
      <c r="BK154" s="650"/>
      <c r="BL154" s="650"/>
      <c r="BM154" s="650"/>
      <c r="BN154" s="650"/>
      <c r="BO154" s="650"/>
      <c r="BP154" s="650"/>
      <c r="BQ154" s="650"/>
      <c r="BR154" s="650"/>
      <c r="BS154" s="650"/>
      <c r="BT154" s="650"/>
      <c r="BU154" s="650"/>
      <c r="BV154" s="650"/>
      <c r="BW154" s="650"/>
      <c r="BX154" s="650"/>
      <c r="BY154" s="650"/>
      <c r="BZ154" s="650"/>
      <c r="CA154" s="650"/>
      <c r="CB154" s="650"/>
      <c r="CC154" s="650"/>
      <c r="CD154" s="650"/>
      <c r="CE154" s="650"/>
      <c r="CF154" s="650"/>
      <c r="CG154" s="650"/>
      <c r="CH154" s="650"/>
      <c r="CI154" s="650"/>
      <c r="CJ154" s="650"/>
      <c r="CK154" s="650"/>
      <c r="CL154" s="650"/>
      <c r="CM154" s="650"/>
      <c r="CN154" s="650"/>
      <c r="CO154" s="650"/>
      <c r="CP154" s="650"/>
      <c r="CQ154" s="650"/>
      <c r="CR154" s="650"/>
      <c r="CS154" s="650"/>
      <c r="CT154" s="650"/>
      <c r="CU154" s="650"/>
      <c r="CV154" s="650"/>
      <c r="CW154" s="650"/>
      <c r="CX154" s="650"/>
      <c r="CY154" s="650"/>
      <c r="CZ154" s="650"/>
      <c r="DA154" s="650"/>
    </row>
    <row r="156" spans="1:105" x14ac:dyDescent="0.25">
      <c r="A156" s="216" t="s">
        <v>153</v>
      </c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  <c r="AP156" s="655"/>
      <c r="AQ156" s="655"/>
      <c r="AR156" s="655"/>
      <c r="AS156" s="655"/>
      <c r="AT156" s="655"/>
      <c r="AU156" s="655"/>
      <c r="AV156" s="655"/>
      <c r="AW156" s="655"/>
      <c r="AX156" s="655"/>
      <c r="AY156" s="655"/>
      <c r="AZ156" s="655"/>
      <c r="BA156" s="655"/>
      <c r="BB156" s="655"/>
      <c r="BC156" s="655"/>
      <c r="BD156" s="655"/>
      <c r="BE156" s="655"/>
      <c r="BF156" s="655"/>
      <c r="BG156" s="655"/>
      <c r="BH156" s="655"/>
      <c r="BI156" s="655"/>
      <c r="BJ156" s="655"/>
      <c r="BK156" s="655"/>
      <c r="BL156" s="655"/>
      <c r="BM156" s="655"/>
      <c r="BN156" s="655"/>
      <c r="BO156" s="655"/>
      <c r="BP156" s="655"/>
      <c r="BQ156" s="655"/>
      <c r="BR156" s="655"/>
      <c r="BS156" s="655"/>
      <c r="BT156" s="655"/>
      <c r="BU156" s="655"/>
      <c r="BV156" s="655"/>
      <c r="BW156" s="655"/>
      <c r="BX156" s="655"/>
      <c r="BY156" s="655"/>
      <c r="BZ156" s="655"/>
      <c r="CA156" s="655"/>
      <c r="CB156" s="655"/>
      <c r="CC156" s="655"/>
      <c r="CD156" s="655"/>
      <c r="CE156" s="655"/>
      <c r="CF156" s="655"/>
      <c r="CG156" s="655"/>
      <c r="CH156" s="655"/>
      <c r="CI156" s="655"/>
      <c r="CJ156" s="655"/>
      <c r="CK156" s="655"/>
      <c r="CL156" s="655"/>
      <c r="CM156" s="655"/>
      <c r="CN156" s="655"/>
      <c r="CO156" s="655"/>
      <c r="CP156" s="655"/>
      <c r="CQ156" s="655"/>
      <c r="CR156" s="655"/>
      <c r="CS156" s="655"/>
      <c r="CT156" s="655"/>
      <c r="CU156" s="655"/>
      <c r="CV156" s="655"/>
      <c r="CW156" s="655"/>
      <c r="CX156" s="655"/>
      <c r="CY156" s="655"/>
      <c r="CZ156" s="655"/>
      <c r="DA156" s="655"/>
    </row>
    <row r="157" spans="1:105" x14ac:dyDescent="0.25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</row>
    <row r="158" spans="1:105" x14ac:dyDescent="0.25">
      <c r="A158" s="656" t="s">
        <v>154</v>
      </c>
      <c r="B158" s="656"/>
      <c r="C158" s="656"/>
      <c r="D158" s="656"/>
      <c r="E158" s="656"/>
      <c r="F158" s="656"/>
      <c r="G158" s="656"/>
      <c r="H158" s="656"/>
      <c r="I158" s="656"/>
      <c r="J158" s="656"/>
      <c r="K158" s="656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6"/>
      <c r="W158" s="656"/>
      <c r="X158" s="656"/>
      <c r="Y158" s="656"/>
      <c r="Z158" s="656"/>
      <c r="AA158" s="656"/>
      <c r="AB158" s="656"/>
      <c r="AC158" s="656"/>
      <c r="AD158" s="656"/>
      <c r="AE158" s="656"/>
      <c r="AF158" s="656"/>
      <c r="AG158" s="656"/>
      <c r="AH158" s="656"/>
      <c r="AI158" s="656"/>
      <c r="AJ158" s="656"/>
      <c r="AK158" s="656"/>
      <c r="AL158" s="656"/>
      <c r="AM158" s="656"/>
      <c r="AN158" s="656"/>
      <c r="AO158" s="656"/>
      <c r="AP158" s="657"/>
      <c r="AQ158" s="657"/>
      <c r="AR158" s="657"/>
      <c r="AS158" s="657"/>
      <c r="AT158" s="657"/>
      <c r="AU158" s="657"/>
      <c r="AV158" s="657"/>
      <c r="AW158" s="657"/>
      <c r="AX158" s="657"/>
      <c r="AY158" s="657"/>
      <c r="AZ158" s="657"/>
      <c r="BA158" s="657"/>
      <c r="BB158" s="657"/>
      <c r="BC158" s="657"/>
      <c r="BD158" s="657"/>
      <c r="BE158" s="657"/>
      <c r="BF158" s="657"/>
      <c r="BG158" s="657"/>
      <c r="BH158" s="657"/>
      <c r="BI158" s="657"/>
      <c r="BJ158" s="657"/>
      <c r="BK158" s="657"/>
      <c r="BL158" s="657"/>
      <c r="BM158" s="657"/>
      <c r="BN158" s="657"/>
      <c r="BO158" s="657"/>
      <c r="BP158" s="657"/>
      <c r="BQ158" s="657"/>
      <c r="BR158" s="657"/>
      <c r="BS158" s="657"/>
      <c r="BT158" s="657"/>
      <c r="BU158" s="657"/>
      <c r="BV158" s="657"/>
      <c r="BW158" s="657"/>
      <c r="BX158" s="657"/>
      <c r="BY158" s="657"/>
      <c r="BZ158" s="657"/>
      <c r="CA158" s="657"/>
      <c r="CB158" s="657"/>
      <c r="CC158" s="657"/>
      <c r="CD158" s="657"/>
      <c r="CE158" s="657"/>
      <c r="CF158" s="657"/>
      <c r="CG158" s="657"/>
      <c r="CH158" s="657"/>
      <c r="CI158" s="657"/>
      <c r="CJ158" s="657"/>
      <c r="CK158" s="657"/>
      <c r="CL158" s="657"/>
      <c r="CM158" s="657"/>
      <c r="CN158" s="657"/>
      <c r="CO158" s="657"/>
      <c r="CP158" s="657"/>
      <c r="CQ158" s="657"/>
      <c r="CR158" s="657"/>
      <c r="CS158" s="657"/>
      <c r="CT158" s="657"/>
      <c r="CU158" s="657"/>
      <c r="CV158" s="657"/>
      <c r="CW158" s="657"/>
      <c r="CX158" s="657"/>
      <c r="CY158" s="657"/>
      <c r="CZ158" s="657"/>
      <c r="DA158" s="657"/>
    </row>
    <row r="160" spans="1:105" x14ac:dyDescent="0.25">
      <c r="A160" s="651" t="s">
        <v>125</v>
      </c>
      <c r="B160" s="652"/>
      <c r="C160" s="652"/>
      <c r="D160" s="652"/>
      <c r="E160" s="652"/>
      <c r="F160" s="652"/>
      <c r="G160" s="653"/>
      <c r="H160" s="651" t="s">
        <v>1</v>
      </c>
      <c r="I160" s="652"/>
      <c r="J160" s="652"/>
      <c r="K160" s="652"/>
      <c r="L160" s="652"/>
      <c r="M160" s="652"/>
      <c r="N160" s="652"/>
      <c r="O160" s="652"/>
      <c r="P160" s="652"/>
      <c r="Q160" s="652"/>
      <c r="R160" s="652"/>
      <c r="S160" s="652"/>
      <c r="T160" s="652"/>
      <c r="U160" s="652"/>
      <c r="V160" s="652"/>
      <c r="W160" s="652"/>
      <c r="X160" s="652"/>
      <c r="Y160" s="652"/>
      <c r="Z160" s="652"/>
      <c r="AA160" s="652"/>
      <c r="AB160" s="652"/>
      <c r="AC160" s="652"/>
      <c r="AD160" s="652"/>
      <c r="AE160" s="652"/>
      <c r="AF160" s="652"/>
      <c r="AG160" s="652"/>
      <c r="AH160" s="652"/>
      <c r="AI160" s="652"/>
      <c r="AJ160" s="652"/>
      <c r="AK160" s="652"/>
      <c r="AL160" s="652"/>
      <c r="AM160" s="652"/>
      <c r="AN160" s="652"/>
      <c r="AO160" s="652"/>
      <c r="AP160" s="652"/>
      <c r="AQ160" s="652"/>
      <c r="AR160" s="652"/>
      <c r="AS160" s="652"/>
      <c r="AT160" s="652"/>
      <c r="AU160" s="652"/>
      <c r="AV160" s="652"/>
      <c r="AW160" s="652"/>
      <c r="AX160" s="652"/>
      <c r="AY160" s="652"/>
      <c r="AZ160" s="652"/>
      <c r="BA160" s="652"/>
      <c r="BB160" s="652"/>
      <c r="BC160" s="653"/>
      <c r="BD160" s="651" t="s">
        <v>156</v>
      </c>
      <c r="BE160" s="652"/>
      <c r="BF160" s="652"/>
      <c r="BG160" s="652"/>
      <c r="BH160" s="652"/>
      <c r="BI160" s="652"/>
      <c r="BJ160" s="652"/>
      <c r="BK160" s="652"/>
      <c r="BL160" s="652"/>
      <c r="BM160" s="652"/>
      <c r="BN160" s="652"/>
      <c r="BO160" s="652"/>
      <c r="BP160" s="652"/>
      <c r="BQ160" s="652"/>
      <c r="BR160" s="652"/>
      <c r="BS160" s="653"/>
      <c r="BT160" s="651" t="s">
        <v>164</v>
      </c>
      <c r="BU160" s="652"/>
      <c r="BV160" s="652"/>
      <c r="BW160" s="652"/>
      <c r="BX160" s="652"/>
      <c r="BY160" s="652"/>
      <c r="BZ160" s="652"/>
      <c r="CA160" s="652"/>
      <c r="CB160" s="652"/>
      <c r="CC160" s="652"/>
      <c r="CD160" s="652"/>
      <c r="CE160" s="652"/>
      <c r="CF160" s="652"/>
      <c r="CG160" s="652"/>
      <c r="CH160" s="652"/>
      <c r="CI160" s="653"/>
      <c r="CJ160" s="651" t="s">
        <v>158</v>
      </c>
      <c r="CK160" s="652"/>
      <c r="CL160" s="652"/>
      <c r="CM160" s="652"/>
      <c r="CN160" s="652"/>
      <c r="CO160" s="652"/>
      <c r="CP160" s="652"/>
      <c r="CQ160" s="652"/>
      <c r="CR160" s="652"/>
      <c r="CS160" s="652"/>
      <c r="CT160" s="652"/>
      <c r="CU160" s="652"/>
      <c r="CV160" s="652"/>
      <c r="CW160" s="652"/>
      <c r="CX160" s="652"/>
      <c r="CY160" s="652"/>
      <c r="CZ160" s="652"/>
      <c r="DA160" s="653"/>
    </row>
    <row r="161" spans="1:105" x14ac:dyDescent="0.25">
      <c r="A161" s="660">
        <v>1</v>
      </c>
      <c r="B161" s="660"/>
      <c r="C161" s="660"/>
      <c r="D161" s="660"/>
      <c r="E161" s="660"/>
      <c r="F161" s="660"/>
      <c r="G161" s="660"/>
      <c r="H161" s="660">
        <v>2</v>
      </c>
      <c r="I161" s="660"/>
      <c r="J161" s="660"/>
      <c r="K161" s="660"/>
      <c r="L161" s="660"/>
      <c r="M161" s="660"/>
      <c r="N161" s="660"/>
      <c r="O161" s="660"/>
      <c r="P161" s="660"/>
      <c r="Q161" s="660"/>
      <c r="R161" s="660"/>
      <c r="S161" s="660"/>
      <c r="T161" s="660"/>
      <c r="U161" s="660"/>
      <c r="V161" s="660"/>
      <c r="W161" s="660"/>
      <c r="X161" s="660"/>
      <c r="Y161" s="660"/>
      <c r="Z161" s="660"/>
      <c r="AA161" s="660"/>
      <c r="AB161" s="660"/>
      <c r="AC161" s="660"/>
      <c r="AD161" s="660"/>
      <c r="AE161" s="660"/>
      <c r="AF161" s="660"/>
      <c r="AG161" s="660"/>
      <c r="AH161" s="660"/>
      <c r="AI161" s="660"/>
      <c r="AJ161" s="660"/>
      <c r="AK161" s="660"/>
      <c r="AL161" s="660"/>
      <c r="AM161" s="660"/>
      <c r="AN161" s="660"/>
      <c r="AO161" s="660"/>
      <c r="AP161" s="660"/>
      <c r="AQ161" s="660"/>
      <c r="AR161" s="660"/>
      <c r="AS161" s="660"/>
      <c r="AT161" s="660"/>
      <c r="AU161" s="660"/>
      <c r="AV161" s="660"/>
      <c r="AW161" s="660"/>
      <c r="AX161" s="660"/>
      <c r="AY161" s="660"/>
      <c r="AZ161" s="660"/>
      <c r="BA161" s="660"/>
      <c r="BB161" s="660"/>
      <c r="BC161" s="660"/>
      <c r="BD161" s="660">
        <v>3</v>
      </c>
      <c r="BE161" s="660"/>
      <c r="BF161" s="660"/>
      <c r="BG161" s="660"/>
      <c r="BH161" s="660"/>
      <c r="BI161" s="660"/>
      <c r="BJ161" s="660"/>
      <c r="BK161" s="660"/>
      <c r="BL161" s="660"/>
      <c r="BM161" s="660"/>
      <c r="BN161" s="660"/>
      <c r="BO161" s="660"/>
      <c r="BP161" s="660"/>
      <c r="BQ161" s="660"/>
      <c r="BR161" s="660"/>
      <c r="BS161" s="660"/>
      <c r="BT161" s="660">
        <v>4</v>
      </c>
      <c r="BU161" s="660"/>
      <c r="BV161" s="660"/>
      <c r="BW161" s="660"/>
      <c r="BX161" s="660"/>
      <c r="BY161" s="660"/>
      <c r="BZ161" s="660"/>
      <c r="CA161" s="660"/>
      <c r="CB161" s="660"/>
      <c r="CC161" s="660"/>
      <c r="CD161" s="660"/>
      <c r="CE161" s="660"/>
      <c r="CF161" s="660"/>
      <c r="CG161" s="660"/>
      <c r="CH161" s="660"/>
      <c r="CI161" s="660"/>
      <c r="CJ161" s="660">
        <v>5</v>
      </c>
      <c r="CK161" s="660"/>
      <c r="CL161" s="660"/>
      <c r="CM161" s="660"/>
      <c r="CN161" s="660"/>
      <c r="CO161" s="660"/>
      <c r="CP161" s="660"/>
      <c r="CQ161" s="660"/>
      <c r="CR161" s="660"/>
      <c r="CS161" s="660"/>
      <c r="CT161" s="660"/>
      <c r="CU161" s="660"/>
      <c r="CV161" s="660"/>
      <c r="CW161" s="660"/>
      <c r="CX161" s="660"/>
      <c r="CY161" s="660"/>
      <c r="CZ161" s="660"/>
      <c r="DA161" s="660"/>
    </row>
    <row r="162" spans="1:105" x14ac:dyDescent="0.25">
      <c r="A162" s="646"/>
      <c r="B162" s="646"/>
      <c r="C162" s="646"/>
      <c r="D162" s="646"/>
      <c r="E162" s="646"/>
      <c r="F162" s="646"/>
      <c r="G162" s="646"/>
      <c r="H162" s="654"/>
      <c r="I162" s="654"/>
      <c r="J162" s="654"/>
      <c r="K162" s="654"/>
      <c r="L162" s="654"/>
      <c r="M162" s="654"/>
      <c r="N162" s="654"/>
      <c r="O162" s="654"/>
      <c r="P162" s="654"/>
      <c r="Q162" s="654"/>
      <c r="R162" s="654"/>
      <c r="S162" s="654"/>
      <c r="T162" s="654"/>
      <c r="U162" s="654"/>
      <c r="V162" s="654"/>
      <c r="W162" s="654"/>
      <c r="X162" s="654"/>
      <c r="Y162" s="654"/>
      <c r="Z162" s="654"/>
      <c r="AA162" s="654"/>
      <c r="AB162" s="654"/>
      <c r="AC162" s="654"/>
      <c r="AD162" s="654"/>
      <c r="AE162" s="654"/>
      <c r="AF162" s="654"/>
      <c r="AG162" s="654"/>
      <c r="AH162" s="654"/>
      <c r="AI162" s="654"/>
      <c r="AJ162" s="654"/>
      <c r="AK162" s="654"/>
      <c r="AL162" s="654"/>
      <c r="AM162" s="654"/>
      <c r="AN162" s="654"/>
      <c r="AO162" s="654"/>
      <c r="AP162" s="654"/>
      <c r="AQ162" s="654"/>
      <c r="AR162" s="654"/>
      <c r="AS162" s="654"/>
      <c r="AT162" s="654"/>
      <c r="AU162" s="654"/>
      <c r="AV162" s="654"/>
      <c r="AW162" s="654"/>
      <c r="AX162" s="654"/>
      <c r="AY162" s="654"/>
      <c r="AZ162" s="654"/>
      <c r="BA162" s="654"/>
      <c r="BB162" s="654"/>
      <c r="BC162" s="654"/>
      <c r="BD162" s="645"/>
      <c r="BE162" s="645"/>
      <c r="BF162" s="645"/>
      <c r="BG162" s="645"/>
      <c r="BH162" s="645"/>
      <c r="BI162" s="645"/>
      <c r="BJ162" s="645"/>
      <c r="BK162" s="645"/>
      <c r="BL162" s="645"/>
      <c r="BM162" s="645"/>
      <c r="BN162" s="645"/>
      <c r="BO162" s="645"/>
      <c r="BP162" s="645"/>
      <c r="BQ162" s="645"/>
      <c r="BR162" s="645"/>
      <c r="BS162" s="645"/>
      <c r="BT162" s="645"/>
      <c r="BU162" s="645"/>
      <c r="BV162" s="645"/>
      <c r="BW162" s="645"/>
      <c r="BX162" s="645"/>
      <c r="BY162" s="645"/>
      <c r="BZ162" s="645"/>
      <c r="CA162" s="645"/>
      <c r="CB162" s="645"/>
      <c r="CC162" s="645"/>
      <c r="CD162" s="645"/>
      <c r="CE162" s="645"/>
      <c r="CF162" s="645"/>
      <c r="CG162" s="645"/>
      <c r="CH162" s="645"/>
      <c r="CI162" s="645"/>
      <c r="CJ162" s="645"/>
      <c r="CK162" s="645"/>
      <c r="CL162" s="645"/>
      <c r="CM162" s="645"/>
      <c r="CN162" s="645"/>
      <c r="CO162" s="645"/>
      <c r="CP162" s="645"/>
      <c r="CQ162" s="645"/>
      <c r="CR162" s="645"/>
      <c r="CS162" s="645"/>
      <c r="CT162" s="645"/>
      <c r="CU162" s="645"/>
      <c r="CV162" s="645"/>
      <c r="CW162" s="645"/>
      <c r="CX162" s="645"/>
      <c r="CY162" s="645"/>
      <c r="CZ162" s="645"/>
      <c r="DA162" s="645"/>
    </row>
    <row r="163" spans="1:105" x14ac:dyDescent="0.25">
      <c r="A163" s="646"/>
      <c r="B163" s="646"/>
      <c r="C163" s="646"/>
      <c r="D163" s="646"/>
      <c r="E163" s="646"/>
      <c r="F163" s="646"/>
      <c r="G163" s="646"/>
      <c r="H163" s="654"/>
      <c r="I163" s="654"/>
      <c r="J163" s="654"/>
      <c r="K163" s="654"/>
      <c r="L163" s="654"/>
      <c r="M163" s="654"/>
      <c r="N163" s="654"/>
      <c r="O163" s="654"/>
      <c r="P163" s="654"/>
      <c r="Q163" s="654"/>
      <c r="R163" s="654"/>
      <c r="S163" s="654"/>
      <c r="T163" s="654"/>
      <c r="U163" s="654"/>
      <c r="V163" s="654"/>
      <c r="W163" s="654"/>
      <c r="X163" s="654"/>
      <c r="Y163" s="654"/>
      <c r="Z163" s="654"/>
      <c r="AA163" s="654"/>
      <c r="AB163" s="654"/>
      <c r="AC163" s="654"/>
      <c r="AD163" s="654"/>
      <c r="AE163" s="654"/>
      <c r="AF163" s="654"/>
      <c r="AG163" s="654"/>
      <c r="AH163" s="654"/>
      <c r="AI163" s="654"/>
      <c r="AJ163" s="654"/>
      <c r="AK163" s="654"/>
      <c r="AL163" s="654"/>
      <c r="AM163" s="654"/>
      <c r="AN163" s="654"/>
      <c r="AO163" s="654"/>
      <c r="AP163" s="654"/>
      <c r="AQ163" s="654"/>
      <c r="AR163" s="654"/>
      <c r="AS163" s="654"/>
      <c r="AT163" s="654"/>
      <c r="AU163" s="654"/>
      <c r="AV163" s="654"/>
      <c r="AW163" s="654"/>
      <c r="AX163" s="654"/>
      <c r="AY163" s="654"/>
      <c r="AZ163" s="654"/>
      <c r="BA163" s="654"/>
      <c r="BB163" s="654"/>
      <c r="BC163" s="654"/>
      <c r="BD163" s="645"/>
      <c r="BE163" s="645"/>
      <c r="BF163" s="645"/>
      <c r="BG163" s="645"/>
      <c r="BH163" s="645"/>
      <c r="BI163" s="645"/>
      <c r="BJ163" s="645"/>
      <c r="BK163" s="645"/>
      <c r="BL163" s="645"/>
      <c r="BM163" s="645"/>
      <c r="BN163" s="645"/>
      <c r="BO163" s="645"/>
      <c r="BP163" s="645"/>
      <c r="BQ163" s="645"/>
      <c r="BR163" s="645"/>
      <c r="BS163" s="645"/>
      <c r="BT163" s="645"/>
      <c r="BU163" s="645"/>
      <c r="BV163" s="645"/>
      <c r="BW163" s="645"/>
      <c r="BX163" s="645"/>
      <c r="BY163" s="645"/>
      <c r="BZ163" s="645"/>
      <c r="CA163" s="645"/>
      <c r="CB163" s="645"/>
      <c r="CC163" s="645"/>
      <c r="CD163" s="645"/>
      <c r="CE163" s="645"/>
      <c r="CF163" s="645"/>
      <c r="CG163" s="645"/>
      <c r="CH163" s="645"/>
      <c r="CI163" s="645"/>
      <c r="CJ163" s="645"/>
      <c r="CK163" s="645"/>
      <c r="CL163" s="645"/>
      <c r="CM163" s="645"/>
      <c r="CN163" s="645"/>
      <c r="CO163" s="645"/>
      <c r="CP163" s="645"/>
      <c r="CQ163" s="645"/>
      <c r="CR163" s="645"/>
      <c r="CS163" s="645"/>
      <c r="CT163" s="645"/>
      <c r="CU163" s="645"/>
      <c r="CV163" s="645"/>
      <c r="CW163" s="645"/>
      <c r="CX163" s="645"/>
      <c r="CY163" s="645"/>
      <c r="CZ163" s="645"/>
      <c r="DA163" s="645"/>
    </row>
    <row r="164" spans="1:105" x14ac:dyDescent="0.25">
      <c r="A164" s="646"/>
      <c r="B164" s="646"/>
      <c r="C164" s="646"/>
      <c r="D164" s="646"/>
      <c r="E164" s="646"/>
      <c r="F164" s="646"/>
      <c r="G164" s="646"/>
      <c r="H164" s="658" t="s">
        <v>127</v>
      </c>
      <c r="I164" s="658"/>
      <c r="J164" s="658"/>
      <c r="K164" s="658"/>
      <c r="L164" s="658"/>
      <c r="M164" s="658"/>
      <c r="N164" s="658"/>
      <c r="O164" s="658"/>
      <c r="P164" s="658"/>
      <c r="Q164" s="658"/>
      <c r="R164" s="658"/>
      <c r="S164" s="658"/>
      <c r="T164" s="658"/>
      <c r="U164" s="658"/>
      <c r="V164" s="658"/>
      <c r="W164" s="658"/>
      <c r="X164" s="658"/>
      <c r="Y164" s="658"/>
      <c r="Z164" s="658"/>
      <c r="AA164" s="658"/>
      <c r="AB164" s="658"/>
      <c r="AC164" s="658"/>
      <c r="AD164" s="658"/>
      <c r="AE164" s="658"/>
      <c r="AF164" s="658"/>
      <c r="AG164" s="658"/>
      <c r="AH164" s="658"/>
      <c r="AI164" s="658"/>
      <c r="AJ164" s="658"/>
      <c r="AK164" s="658"/>
      <c r="AL164" s="658"/>
      <c r="AM164" s="658"/>
      <c r="AN164" s="658"/>
      <c r="AO164" s="658"/>
      <c r="AP164" s="658"/>
      <c r="AQ164" s="658"/>
      <c r="AR164" s="658"/>
      <c r="AS164" s="658"/>
      <c r="AT164" s="658"/>
      <c r="AU164" s="658"/>
      <c r="AV164" s="658"/>
      <c r="AW164" s="658"/>
      <c r="AX164" s="658"/>
      <c r="AY164" s="658"/>
      <c r="AZ164" s="658"/>
      <c r="BA164" s="658"/>
      <c r="BB164" s="658"/>
      <c r="BC164" s="659"/>
      <c r="BD164" s="645" t="s">
        <v>128</v>
      </c>
      <c r="BE164" s="645"/>
      <c r="BF164" s="645"/>
      <c r="BG164" s="645"/>
      <c r="BH164" s="645"/>
      <c r="BI164" s="645"/>
      <c r="BJ164" s="645"/>
      <c r="BK164" s="645"/>
      <c r="BL164" s="645"/>
      <c r="BM164" s="645"/>
      <c r="BN164" s="645"/>
      <c r="BO164" s="645"/>
      <c r="BP164" s="645"/>
      <c r="BQ164" s="645"/>
      <c r="BR164" s="645"/>
      <c r="BS164" s="645"/>
      <c r="BT164" s="645" t="s">
        <v>128</v>
      </c>
      <c r="BU164" s="645"/>
      <c r="BV164" s="645"/>
      <c r="BW164" s="645"/>
      <c r="BX164" s="645"/>
      <c r="BY164" s="645"/>
      <c r="BZ164" s="645"/>
      <c r="CA164" s="645"/>
      <c r="CB164" s="645"/>
      <c r="CC164" s="645"/>
      <c r="CD164" s="645"/>
      <c r="CE164" s="645"/>
      <c r="CF164" s="645"/>
      <c r="CG164" s="645"/>
      <c r="CH164" s="645"/>
      <c r="CI164" s="645"/>
      <c r="CJ164" s="645"/>
      <c r="CK164" s="645"/>
      <c r="CL164" s="645"/>
      <c r="CM164" s="645"/>
      <c r="CN164" s="645"/>
      <c r="CO164" s="645"/>
      <c r="CP164" s="645"/>
      <c r="CQ164" s="645"/>
      <c r="CR164" s="645"/>
      <c r="CS164" s="645"/>
      <c r="CT164" s="645"/>
      <c r="CU164" s="645"/>
      <c r="CV164" s="645"/>
      <c r="CW164" s="645"/>
      <c r="CX164" s="645"/>
      <c r="CY164" s="645"/>
      <c r="CZ164" s="645"/>
      <c r="DA164" s="645"/>
    </row>
  </sheetData>
  <mergeCells count="513">
    <mergeCell ref="BT133:CI133"/>
    <mergeCell ref="CJ133:DA133"/>
    <mergeCell ref="A134:G134"/>
    <mergeCell ref="H134:BC134"/>
    <mergeCell ref="BD134:BS134"/>
    <mergeCell ref="BT134:CI134"/>
    <mergeCell ref="CJ134:DA134"/>
    <mergeCell ref="A142:G142"/>
    <mergeCell ref="H142:BC142"/>
    <mergeCell ref="BD142:BS142"/>
    <mergeCell ref="BT142:CI142"/>
    <mergeCell ref="CJ142:DA142"/>
    <mergeCell ref="CJ135:DA135"/>
    <mergeCell ref="A136:G136"/>
    <mergeCell ref="A137:G137"/>
    <mergeCell ref="A138:G138"/>
    <mergeCell ref="A139:G139"/>
    <mergeCell ref="H136:BC136"/>
    <mergeCell ref="H137:BC137"/>
    <mergeCell ref="H138:BC138"/>
    <mergeCell ref="H139:BC139"/>
    <mergeCell ref="BD136:BS136"/>
    <mergeCell ref="BD137:BS137"/>
    <mergeCell ref="H135:BC135"/>
    <mergeCell ref="A112:G112"/>
    <mergeCell ref="H112:BC112"/>
    <mergeCell ref="BD112:BS112"/>
    <mergeCell ref="BT112:CI112"/>
    <mergeCell ref="CJ112:DA112"/>
    <mergeCell ref="A129:G129"/>
    <mergeCell ref="H129:BS129"/>
    <mergeCell ref="BT129:CI129"/>
    <mergeCell ref="CJ129:DA129"/>
    <mergeCell ref="A113:DA113"/>
    <mergeCell ref="A115:G115"/>
    <mergeCell ref="H115:BS115"/>
    <mergeCell ref="BT115:CI115"/>
    <mergeCell ref="CJ115:DA115"/>
    <mergeCell ref="A116:G116"/>
    <mergeCell ref="H116:BS116"/>
    <mergeCell ref="BT116:CI116"/>
    <mergeCell ref="CJ116:DA116"/>
    <mergeCell ref="A117:G117"/>
    <mergeCell ref="A118:G118"/>
    <mergeCell ref="A119:G119"/>
    <mergeCell ref="A120:G120"/>
    <mergeCell ref="A121:G121"/>
    <mergeCell ref="A122:G122"/>
    <mergeCell ref="A103:G103"/>
    <mergeCell ref="H103:BC103"/>
    <mergeCell ref="BD103:BS103"/>
    <mergeCell ref="BT103:CI103"/>
    <mergeCell ref="CJ103:DA103"/>
    <mergeCell ref="A104:G104"/>
    <mergeCell ref="H104:BC104"/>
    <mergeCell ref="BD104:BS104"/>
    <mergeCell ref="BT104:CI104"/>
    <mergeCell ref="CJ104:DA104"/>
    <mergeCell ref="A98:G98"/>
    <mergeCell ref="H98:AO98"/>
    <mergeCell ref="AP98:BE98"/>
    <mergeCell ref="BF98:BU98"/>
    <mergeCell ref="BV98:CK98"/>
    <mergeCell ref="CL98:DA98"/>
    <mergeCell ref="A100:DA100"/>
    <mergeCell ref="A102:G102"/>
    <mergeCell ref="H102:BC102"/>
    <mergeCell ref="BD102:BS102"/>
    <mergeCell ref="BT102:CI102"/>
    <mergeCell ref="CJ102:DA102"/>
    <mergeCell ref="A97:G97"/>
    <mergeCell ref="H97:AO97"/>
    <mergeCell ref="AP97:BE97"/>
    <mergeCell ref="BF97:BU97"/>
    <mergeCell ref="BV97:CK97"/>
    <mergeCell ref="CL97:DA97"/>
    <mergeCell ref="A94:G94"/>
    <mergeCell ref="H94:AO94"/>
    <mergeCell ref="AP94:BE94"/>
    <mergeCell ref="BF94:BU94"/>
    <mergeCell ref="BV94:CK94"/>
    <mergeCell ref="CL94:DA94"/>
    <mergeCell ref="CL95:DA95"/>
    <mergeCell ref="CL96:DA96"/>
    <mergeCell ref="A95:G95"/>
    <mergeCell ref="A96:G96"/>
    <mergeCell ref="H95:AO95"/>
    <mergeCell ref="H96:AO96"/>
    <mergeCell ref="AP95:BE95"/>
    <mergeCell ref="AP96:BE96"/>
    <mergeCell ref="BF95:BU95"/>
    <mergeCell ref="BF96:BU96"/>
    <mergeCell ref="BV95:CK95"/>
    <mergeCell ref="BV96:CK96"/>
    <mergeCell ref="A93:G93"/>
    <mergeCell ref="H93:AO93"/>
    <mergeCell ref="AP93:BE93"/>
    <mergeCell ref="BF93:BU93"/>
    <mergeCell ref="BV93:CK93"/>
    <mergeCell ref="CL93:DA93"/>
    <mergeCell ref="A90:DA90"/>
    <mergeCell ref="A92:G92"/>
    <mergeCell ref="H92:AO92"/>
    <mergeCell ref="AP92:BE92"/>
    <mergeCell ref="BF92:BU92"/>
    <mergeCell ref="BV92:CK92"/>
    <mergeCell ref="CL92:DA92"/>
    <mergeCell ref="BD86:BS86"/>
    <mergeCell ref="BT86:CI86"/>
    <mergeCell ref="CJ86:DA86"/>
    <mergeCell ref="A87:G87"/>
    <mergeCell ref="H87:BC87"/>
    <mergeCell ref="BD87:BS87"/>
    <mergeCell ref="BT87:CI87"/>
    <mergeCell ref="CJ87:DA87"/>
    <mergeCell ref="A88:G88"/>
    <mergeCell ref="H88:BC88"/>
    <mergeCell ref="BD88:BS88"/>
    <mergeCell ref="BT88:CI88"/>
    <mergeCell ref="CJ88:DA88"/>
    <mergeCell ref="A86:G86"/>
    <mergeCell ref="H86:BC86"/>
    <mergeCell ref="A80:G80"/>
    <mergeCell ref="H80:AO80"/>
    <mergeCell ref="AP80:BE80"/>
    <mergeCell ref="BF80:BU80"/>
    <mergeCell ref="BV80:CK80"/>
    <mergeCell ref="CL80:DA80"/>
    <mergeCell ref="A85:G85"/>
    <mergeCell ref="H85:BC85"/>
    <mergeCell ref="BD85:BS85"/>
    <mergeCell ref="BT85:CI85"/>
    <mergeCell ref="CJ85:DA85"/>
    <mergeCell ref="A82:DA82"/>
    <mergeCell ref="A84:G84"/>
    <mergeCell ref="H84:BC84"/>
    <mergeCell ref="BD84:BS84"/>
    <mergeCell ref="BT84:CI84"/>
    <mergeCell ref="CJ84:DA84"/>
    <mergeCell ref="A79:G79"/>
    <mergeCell ref="H79:AO79"/>
    <mergeCell ref="AP79:BE79"/>
    <mergeCell ref="BF79:BU79"/>
    <mergeCell ref="BV79:CK79"/>
    <mergeCell ref="CL79:DA79"/>
    <mergeCell ref="A78:G78"/>
    <mergeCell ref="H78:AO78"/>
    <mergeCell ref="AP78:BE78"/>
    <mergeCell ref="BF78:BU78"/>
    <mergeCell ref="BV78:CK78"/>
    <mergeCell ref="CL78:DA78"/>
    <mergeCell ref="CL76:DA76"/>
    <mergeCell ref="A77:G77"/>
    <mergeCell ref="H77:AO77"/>
    <mergeCell ref="AP77:BE77"/>
    <mergeCell ref="BF77:BU77"/>
    <mergeCell ref="BV77:CK77"/>
    <mergeCell ref="CL77:DA77"/>
    <mergeCell ref="A68:DA68"/>
    <mergeCell ref="X70:DA70"/>
    <mergeCell ref="A72:AO72"/>
    <mergeCell ref="AP72:DA72"/>
    <mergeCell ref="A74:DA74"/>
    <mergeCell ref="A76:G76"/>
    <mergeCell ref="H76:AO76"/>
    <mergeCell ref="AP76:BE76"/>
    <mergeCell ref="BF76:BU76"/>
    <mergeCell ref="BV76:CK76"/>
    <mergeCell ref="A63:G63"/>
    <mergeCell ref="H63:BC63"/>
    <mergeCell ref="BD63:BS63"/>
    <mergeCell ref="BT63:CD63"/>
    <mergeCell ref="CE63:DA63"/>
    <mergeCell ref="A64:G64"/>
    <mergeCell ref="H64:BC64"/>
    <mergeCell ref="BD64:BS64"/>
    <mergeCell ref="BT64:CD64"/>
    <mergeCell ref="CE64:DA64"/>
    <mergeCell ref="A60:G60"/>
    <mergeCell ref="H60:BC60"/>
    <mergeCell ref="BD60:BS60"/>
    <mergeCell ref="BT60:CD60"/>
    <mergeCell ref="CE60:DA60"/>
    <mergeCell ref="A61:G61"/>
    <mergeCell ref="H61:BC61"/>
    <mergeCell ref="BD61:BS61"/>
    <mergeCell ref="BT61:CD61"/>
    <mergeCell ref="CE61:DA61"/>
    <mergeCell ref="BW37:CL37"/>
    <mergeCell ref="CM37:DA37"/>
    <mergeCell ref="A54:DA54"/>
    <mergeCell ref="X55:DA55"/>
    <mergeCell ref="A57:AO57"/>
    <mergeCell ref="AP57:DA57"/>
    <mergeCell ref="A59:G59"/>
    <mergeCell ref="H59:BC59"/>
    <mergeCell ref="BD59:BS59"/>
    <mergeCell ref="BT59:CD59"/>
    <mergeCell ref="CE59:DA59"/>
    <mergeCell ref="A38:F39"/>
    <mergeCell ref="H38:BV38"/>
    <mergeCell ref="BW38:CL39"/>
    <mergeCell ref="CM38:DA39"/>
    <mergeCell ref="H39:BV39"/>
    <mergeCell ref="A40:F40"/>
    <mergeCell ref="H40:BV40"/>
    <mergeCell ref="BW40:CL40"/>
    <mergeCell ref="CM40:DA40"/>
    <mergeCell ref="A41:F41"/>
    <mergeCell ref="H41:BV41"/>
    <mergeCell ref="A42:F42"/>
    <mergeCell ref="H42:BV42"/>
    <mergeCell ref="A28:F28"/>
    <mergeCell ref="H28:BV28"/>
    <mergeCell ref="BW28:CL28"/>
    <mergeCell ref="CM28:DA28"/>
    <mergeCell ref="A29:F29"/>
    <mergeCell ref="G29:BV29"/>
    <mergeCell ref="BW29:CL29"/>
    <mergeCell ref="CM29:DA29"/>
    <mergeCell ref="A26:F26"/>
    <mergeCell ref="H26:BV26"/>
    <mergeCell ref="BW26:CL26"/>
    <mergeCell ref="CM26:DA26"/>
    <mergeCell ref="A27:F27"/>
    <mergeCell ref="H27:BV27"/>
    <mergeCell ref="BW27:CL27"/>
    <mergeCell ref="CM27:DA27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1"/>
    <mergeCell ref="H21:BV21"/>
    <mergeCell ref="BW21:CL21"/>
    <mergeCell ref="CM21:DA21"/>
    <mergeCell ref="A22:F23"/>
    <mergeCell ref="H22:BV22"/>
    <mergeCell ref="BW22:CL23"/>
    <mergeCell ref="CM22:DA23"/>
    <mergeCell ref="H23:BV23"/>
    <mergeCell ref="A19:F19"/>
    <mergeCell ref="H19:BV19"/>
    <mergeCell ref="BW19:CL19"/>
    <mergeCell ref="CM19:DA19"/>
    <mergeCell ref="A20:F20"/>
    <mergeCell ref="H20:BV20"/>
    <mergeCell ref="BW20:CL20"/>
    <mergeCell ref="CM20:DA20"/>
    <mergeCell ref="A16:F16"/>
    <mergeCell ref="H16:BV16"/>
    <mergeCell ref="BW16:CL16"/>
    <mergeCell ref="CM16:DA16"/>
    <mergeCell ref="A17:F18"/>
    <mergeCell ref="H17:BV17"/>
    <mergeCell ref="BW17:CL18"/>
    <mergeCell ref="CM17:DA18"/>
    <mergeCell ref="H18:BV18"/>
    <mergeCell ref="BD8:BS8"/>
    <mergeCell ref="BD7:BS7"/>
    <mergeCell ref="A12:DA12"/>
    <mergeCell ref="A14:F14"/>
    <mergeCell ref="G14:BV14"/>
    <mergeCell ref="BW14:CL14"/>
    <mergeCell ref="CM14:DA14"/>
    <mergeCell ref="A15:F15"/>
    <mergeCell ref="G15:BV15"/>
    <mergeCell ref="BW15:CL15"/>
    <mergeCell ref="CM15:DA15"/>
    <mergeCell ref="B13:DA13"/>
    <mergeCell ref="BD10:BS10"/>
    <mergeCell ref="BT10:CD10"/>
    <mergeCell ref="CE10:DA10"/>
    <mergeCell ref="BW42:CL42"/>
    <mergeCell ref="CM42:DA42"/>
    <mergeCell ref="A43:F44"/>
    <mergeCell ref="H43:BV43"/>
    <mergeCell ref="BW43:CL44"/>
    <mergeCell ref="CM43:DA44"/>
    <mergeCell ref="H44:BV44"/>
    <mergeCell ref="A50:F50"/>
    <mergeCell ref="G50:BV50"/>
    <mergeCell ref="BW50:CL50"/>
    <mergeCell ref="CM50:DA50"/>
    <mergeCell ref="A45:F45"/>
    <mergeCell ref="H45:BV45"/>
    <mergeCell ref="BW45:CL45"/>
    <mergeCell ref="CM45:DA45"/>
    <mergeCell ref="A46:F46"/>
    <mergeCell ref="H46:BV46"/>
    <mergeCell ref="BW46:CL46"/>
    <mergeCell ref="CM46:DA46"/>
    <mergeCell ref="A47:F47"/>
    <mergeCell ref="H47:BV47"/>
    <mergeCell ref="BW47:CL47"/>
    <mergeCell ref="CM47:DA47"/>
    <mergeCell ref="HV19:IR19"/>
    <mergeCell ref="ER20:EX20"/>
    <mergeCell ref="EY20:GT20"/>
    <mergeCell ref="GU20:HJ20"/>
    <mergeCell ref="HK20:HU20"/>
    <mergeCell ref="HV20:IR20"/>
    <mergeCell ref="H49:BV49"/>
    <mergeCell ref="BW49:CL49"/>
    <mergeCell ref="CM49:DA49"/>
    <mergeCell ref="BW41:CL41"/>
    <mergeCell ref="CM41:DA41"/>
    <mergeCell ref="A31:DA31"/>
    <mergeCell ref="A33:DA33"/>
    <mergeCell ref="B34:DA34"/>
    <mergeCell ref="A35:F35"/>
    <mergeCell ref="G35:BV35"/>
    <mergeCell ref="BW35:CL35"/>
    <mergeCell ref="CM35:DA35"/>
    <mergeCell ref="A36:F36"/>
    <mergeCell ref="G36:BV36"/>
    <mergeCell ref="BW36:CL36"/>
    <mergeCell ref="CM36:DA36"/>
    <mergeCell ref="A37:F37"/>
    <mergeCell ref="H37:BV37"/>
    <mergeCell ref="HV21:IR21"/>
    <mergeCell ref="A1:DA1"/>
    <mergeCell ref="X3:DA3"/>
    <mergeCell ref="A5:AO5"/>
    <mergeCell ref="AP5:DA5"/>
    <mergeCell ref="A7:G7"/>
    <mergeCell ref="H7:BC7"/>
    <mergeCell ref="BT7:CD7"/>
    <mergeCell ref="CE7:DA7"/>
    <mergeCell ref="A8:G8"/>
    <mergeCell ref="H8:BC8"/>
    <mergeCell ref="BT8:CD8"/>
    <mergeCell ref="CE8:DA8"/>
    <mergeCell ref="A9:G9"/>
    <mergeCell ref="H9:BC9"/>
    <mergeCell ref="BD9:BS9"/>
    <mergeCell ref="BT9:CD9"/>
    <mergeCell ref="CE9:DA9"/>
    <mergeCell ref="A10:G10"/>
    <mergeCell ref="H10:BC10"/>
    <mergeCell ref="ER19:EX19"/>
    <mergeCell ref="EY19:GT19"/>
    <mergeCell ref="GU19:HJ19"/>
    <mergeCell ref="HK19:HU19"/>
    <mergeCell ref="H62:BC62"/>
    <mergeCell ref="BD62:BS62"/>
    <mergeCell ref="BT62:CD62"/>
    <mergeCell ref="CE62:DA62"/>
    <mergeCell ref="A62:G62"/>
    <mergeCell ref="ER21:EX21"/>
    <mergeCell ref="ER12:IR12"/>
    <mergeCell ref="FO14:IR14"/>
    <mergeCell ref="ER16:GF16"/>
    <mergeCell ref="GG16:IR16"/>
    <mergeCell ref="ER18:EX18"/>
    <mergeCell ref="EY18:GT18"/>
    <mergeCell ref="GU18:HJ18"/>
    <mergeCell ref="HK18:HU18"/>
    <mergeCell ref="HV18:IR18"/>
    <mergeCell ref="A52:DA52"/>
    <mergeCell ref="A48:F48"/>
    <mergeCell ref="H48:BV48"/>
    <mergeCell ref="BW48:CL48"/>
    <mergeCell ref="CM48:DA48"/>
    <mergeCell ref="A49:F49"/>
    <mergeCell ref="EY21:GT21"/>
    <mergeCell ref="GU21:HJ21"/>
    <mergeCell ref="HK21:HU21"/>
    <mergeCell ref="A164:G164"/>
    <mergeCell ref="H164:BC164"/>
    <mergeCell ref="BD164:BS164"/>
    <mergeCell ref="BT164:CI164"/>
    <mergeCell ref="CJ164:DA164"/>
    <mergeCell ref="A161:G161"/>
    <mergeCell ref="H161:BC161"/>
    <mergeCell ref="BD161:BS161"/>
    <mergeCell ref="BT161:CI161"/>
    <mergeCell ref="CJ161:DA161"/>
    <mergeCell ref="A162:G162"/>
    <mergeCell ref="H162:BC162"/>
    <mergeCell ref="BD162:BS162"/>
    <mergeCell ref="BT162:CI162"/>
    <mergeCell ref="CJ162:DA162"/>
    <mergeCell ref="A163:G163"/>
    <mergeCell ref="H163:BC163"/>
    <mergeCell ref="BD163:BS163"/>
    <mergeCell ref="BT163:CI163"/>
    <mergeCell ref="CJ163:DA163"/>
    <mergeCell ref="A154:DA154"/>
    <mergeCell ref="X156:DA156"/>
    <mergeCell ref="A158:AO158"/>
    <mergeCell ref="AP158:DA158"/>
    <mergeCell ref="A160:G160"/>
    <mergeCell ref="H160:BC160"/>
    <mergeCell ref="BD160:BS160"/>
    <mergeCell ref="BT160:CI160"/>
    <mergeCell ref="CJ160:DA160"/>
    <mergeCell ref="A105:G105"/>
    <mergeCell ref="A106:G106"/>
    <mergeCell ref="A107:G107"/>
    <mergeCell ref="A108:G108"/>
    <mergeCell ref="A109:G109"/>
    <mergeCell ref="A110:G110"/>
    <mergeCell ref="A111:G111"/>
    <mergeCell ref="H105:BC105"/>
    <mergeCell ref="H106:BC106"/>
    <mergeCell ref="H107:BC107"/>
    <mergeCell ref="H108:BC108"/>
    <mergeCell ref="H109:BC109"/>
    <mergeCell ref="H110:BC110"/>
    <mergeCell ref="H111:BC111"/>
    <mergeCell ref="CJ105:DA105"/>
    <mergeCell ref="CJ106:DA106"/>
    <mergeCell ref="CJ107:DA107"/>
    <mergeCell ref="CJ108:DA108"/>
    <mergeCell ref="CJ109:DA109"/>
    <mergeCell ref="CJ110:DA110"/>
    <mergeCell ref="CJ111:DA111"/>
    <mergeCell ref="BD105:BS105"/>
    <mergeCell ref="BD106:BS106"/>
    <mergeCell ref="BD107:BS107"/>
    <mergeCell ref="BD108:BS108"/>
    <mergeCell ref="BD109:BS109"/>
    <mergeCell ref="BD110:BS110"/>
    <mergeCell ref="BD111:BS111"/>
    <mergeCell ref="BT105:CI105"/>
    <mergeCell ref="BT106:CI106"/>
    <mergeCell ref="BT107:CI107"/>
    <mergeCell ref="BT108:CI108"/>
    <mergeCell ref="BT109:CI109"/>
    <mergeCell ref="BT110:CI110"/>
    <mergeCell ref="BT111:CI111"/>
    <mergeCell ref="H117:BS117"/>
    <mergeCell ref="H118:BS118"/>
    <mergeCell ref="H119:BS119"/>
    <mergeCell ref="H120:BS120"/>
    <mergeCell ref="H121:BS121"/>
    <mergeCell ref="H122:BS122"/>
    <mergeCell ref="H123:BS123"/>
    <mergeCell ref="H124:BS124"/>
    <mergeCell ref="H125:BS125"/>
    <mergeCell ref="A124:G124"/>
    <mergeCell ref="A125:G125"/>
    <mergeCell ref="A126:G126"/>
    <mergeCell ref="A127:G127"/>
    <mergeCell ref="A128:G128"/>
    <mergeCell ref="H126:BS126"/>
    <mergeCell ref="H127:BS127"/>
    <mergeCell ref="H128:BS128"/>
    <mergeCell ref="A123:G123"/>
    <mergeCell ref="BT126:CI126"/>
    <mergeCell ref="BT127:CI127"/>
    <mergeCell ref="BT128:CI128"/>
    <mergeCell ref="CJ117:DA117"/>
    <mergeCell ref="CJ118:DA118"/>
    <mergeCell ref="CJ119:DA119"/>
    <mergeCell ref="CJ120:DA120"/>
    <mergeCell ref="CJ121:DA121"/>
    <mergeCell ref="CJ122:DA122"/>
    <mergeCell ref="CJ123:DA123"/>
    <mergeCell ref="CJ124:DA124"/>
    <mergeCell ref="CJ125:DA125"/>
    <mergeCell ref="CJ126:DA126"/>
    <mergeCell ref="CJ127:DA127"/>
    <mergeCell ref="CJ128:DA128"/>
    <mergeCell ref="BT117:CI117"/>
    <mergeCell ref="BT118:CI118"/>
    <mergeCell ref="BT119:CI119"/>
    <mergeCell ref="BT120:CI120"/>
    <mergeCell ref="BT121:CI121"/>
    <mergeCell ref="BT122:CI122"/>
    <mergeCell ref="BT123:CI123"/>
    <mergeCell ref="BT124:CI124"/>
    <mergeCell ref="BT125:CI125"/>
    <mergeCell ref="CJ130:DA130"/>
    <mergeCell ref="A135:G135"/>
    <mergeCell ref="BT135:CI135"/>
    <mergeCell ref="CJ136:DA136"/>
    <mergeCell ref="CJ137:DA137"/>
    <mergeCell ref="CJ138:DA138"/>
    <mergeCell ref="CJ139:DA139"/>
    <mergeCell ref="A130:G130"/>
    <mergeCell ref="H130:BS130"/>
    <mergeCell ref="BT130:CI130"/>
    <mergeCell ref="A131:G131"/>
    <mergeCell ref="H131:BS131"/>
    <mergeCell ref="BT131:CI131"/>
    <mergeCell ref="CJ131:DA131"/>
    <mergeCell ref="A132:DA132"/>
    <mergeCell ref="A133:G133"/>
    <mergeCell ref="H133:BC133"/>
    <mergeCell ref="BD133:BS133"/>
    <mergeCell ref="BD138:BS138"/>
    <mergeCell ref="BD139:BS139"/>
    <mergeCell ref="BT136:CI136"/>
    <mergeCell ref="BT137:CI137"/>
    <mergeCell ref="BT138:CI138"/>
    <mergeCell ref="BT139:CI139"/>
    <mergeCell ref="BD135:BS135"/>
    <mergeCell ref="A141:G141"/>
    <mergeCell ref="H141:BC141"/>
    <mergeCell ref="BD141:BS141"/>
    <mergeCell ref="BT141:CI141"/>
    <mergeCell ref="CJ141:DA141"/>
    <mergeCell ref="A140:G140"/>
    <mergeCell ref="H140:BC140"/>
    <mergeCell ref="BD140:BS140"/>
    <mergeCell ref="BT140:CI140"/>
    <mergeCell ref="CJ140:DA14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3"/>
  <sheetViews>
    <sheetView workbookViewId="0">
      <selection activeCell="B1" sqref="A1:FE23"/>
    </sheetView>
  </sheetViews>
  <sheetFormatPr defaultColWidth="0.85546875" defaultRowHeight="12.75" x14ac:dyDescent="0.2"/>
  <cols>
    <col min="1" max="85" width="0.85546875" style="50"/>
    <col min="86" max="88" width="0.85546875" style="50" hidden="1" customWidth="1"/>
    <col min="89" max="117" width="0.85546875" style="50"/>
    <col min="118" max="118" width="0.7109375" style="50" customWidth="1"/>
    <col min="119" max="120" width="0.85546875" style="50" hidden="1" customWidth="1"/>
    <col min="121" max="136" width="0.85546875" style="50"/>
    <col min="137" max="137" width="0.7109375" style="50" customWidth="1"/>
    <col min="138" max="139" width="0.85546875" style="50" hidden="1" customWidth="1"/>
    <col min="140" max="16384" width="0.85546875" style="50"/>
  </cols>
  <sheetData>
    <row r="1" spans="1:161" s="54" customFormat="1" ht="12" x14ac:dyDescent="0.2">
      <c r="DA1" s="54" t="s">
        <v>191</v>
      </c>
    </row>
    <row r="2" spans="1:161" s="54" customFormat="1" ht="12" x14ac:dyDescent="0.2">
      <c r="DA2" s="721" t="s">
        <v>192</v>
      </c>
      <c r="DB2" s="721"/>
      <c r="DC2" s="721"/>
      <c r="DD2" s="721"/>
      <c r="DE2" s="721"/>
      <c r="DF2" s="721"/>
      <c r="DG2" s="721"/>
      <c r="DH2" s="721"/>
      <c r="DI2" s="721"/>
      <c r="DJ2" s="721"/>
      <c r="DK2" s="721"/>
      <c r="DL2" s="721"/>
      <c r="DM2" s="721"/>
      <c r="DN2" s="721"/>
      <c r="DO2" s="721"/>
      <c r="DP2" s="721"/>
      <c r="DQ2" s="721"/>
      <c r="DR2" s="721"/>
      <c r="DS2" s="721"/>
      <c r="DT2" s="721"/>
      <c r="DU2" s="721"/>
      <c r="DV2" s="721"/>
      <c r="DW2" s="721"/>
      <c r="DX2" s="721"/>
      <c r="DY2" s="721"/>
      <c r="DZ2" s="721"/>
      <c r="EA2" s="721"/>
      <c r="EB2" s="721"/>
      <c r="EC2" s="721"/>
      <c r="ED2" s="721"/>
      <c r="EE2" s="721"/>
      <c r="EF2" s="721"/>
      <c r="EG2" s="721"/>
      <c r="EH2" s="721"/>
      <c r="EI2" s="721"/>
      <c r="EJ2" s="721"/>
      <c r="EK2" s="721"/>
      <c r="EL2" s="721"/>
      <c r="EM2" s="721"/>
      <c r="EN2" s="721"/>
      <c r="EO2" s="721"/>
      <c r="EP2" s="721"/>
      <c r="EQ2" s="721"/>
      <c r="ER2" s="721"/>
      <c r="ES2" s="721"/>
      <c r="ET2" s="721"/>
      <c r="EU2" s="721"/>
      <c r="EV2" s="721"/>
      <c r="EW2" s="721"/>
      <c r="EX2" s="721"/>
      <c r="EY2" s="721"/>
      <c r="EZ2" s="721"/>
      <c r="FA2" s="721"/>
      <c r="FB2" s="721"/>
      <c r="FC2" s="721"/>
      <c r="FD2" s="721"/>
      <c r="FE2" s="721"/>
    </row>
    <row r="5" spans="1:161" s="57" customFormat="1" ht="15.75" x14ac:dyDescent="0.25">
      <c r="A5" s="722" t="s">
        <v>193</v>
      </c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722"/>
      <c r="AN5" s="722"/>
      <c r="AO5" s="722"/>
      <c r="AP5" s="722"/>
      <c r="AQ5" s="722"/>
      <c r="AR5" s="722"/>
      <c r="AS5" s="722"/>
      <c r="AT5" s="722"/>
      <c r="AU5" s="722"/>
      <c r="AV5" s="722"/>
      <c r="AW5" s="722"/>
      <c r="AX5" s="722"/>
      <c r="AY5" s="722"/>
      <c r="AZ5" s="722"/>
      <c r="BA5" s="722"/>
      <c r="BB5" s="722"/>
      <c r="BC5" s="722"/>
      <c r="BD5" s="722"/>
      <c r="BE5" s="722"/>
      <c r="BF5" s="722"/>
      <c r="BG5" s="722"/>
      <c r="BH5" s="722"/>
      <c r="BI5" s="722"/>
      <c r="BJ5" s="722"/>
      <c r="BK5" s="722"/>
      <c r="BL5" s="722"/>
      <c r="BM5" s="722"/>
      <c r="BN5" s="722"/>
      <c r="BO5" s="722"/>
      <c r="BP5" s="722"/>
      <c r="BQ5" s="722"/>
      <c r="BR5" s="722"/>
      <c r="BS5" s="722"/>
      <c r="BT5" s="722"/>
      <c r="BU5" s="722"/>
      <c r="BV5" s="722"/>
      <c r="BW5" s="722"/>
      <c r="BX5" s="722"/>
      <c r="BY5" s="722"/>
      <c r="BZ5" s="722"/>
      <c r="CA5" s="722"/>
      <c r="CB5" s="722"/>
      <c r="CC5" s="722"/>
      <c r="CD5" s="722"/>
      <c r="CE5" s="722"/>
      <c r="CF5" s="722"/>
      <c r="CG5" s="722"/>
      <c r="CH5" s="722"/>
      <c r="CI5" s="722"/>
      <c r="CJ5" s="722"/>
      <c r="CK5" s="722"/>
      <c r="CL5" s="722"/>
      <c r="CM5" s="722"/>
      <c r="CN5" s="722"/>
      <c r="CO5" s="722"/>
      <c r="CP5" s="722"/>
      <c r="CQ5" s="722"/>
      <c r="CR5" s="722"/>
      <c r="CS5" s="722"/>
      <c r="CT5" s="722"/>
      <c r="CU5" s="722"/>
      <c r="CV5" s="722"/>
      <c r="CW5" s="722"/>
      <c r="CX5" s="722"/>
      <c r="CY5" s="722"/>
      <c r="CZ5" s="722"/>
      <c r="DA5" s="722"/>
      <c r="DB5" s="722"/>
      <c r="DC5" s="722"/>
      <c r="DD5" s="722"/>
      <c r="DE5" s="722"/>
      <c r="DF5" s="722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722"/>
    </row>
    <row r="7" spans="1:161" s="49" customFormat="1" ht="15" x14ac:dyDescent="0.25">
      <c r="A7" s="668" t="s">
        <v>194</v>
      </c>
      <c r="B7" s="668"/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8"/>
      <c r="AE7" s="668"/>
      <c r="AF7" s="668"/>
      <c r="AG7" s="668"/>
      <c r="AH7" s="668"/>
      <c r="AI7" s="668"/>
      <c r="AJ7" s="668"/>
      <c r="AK7" s="668"/>
      <c r="AL7" s="668"/>
      <c r="AM7" s="668"/>
      <c r="AN7" s="668"/>
      <c r="AO7" s="668"/>
      <c r="AP7" s="668"/>
      <c r="AQ7" s="668"/>
      <c r="AR7" s="668"/>
      <c r="AS7" s="668"/>
      <c r="AT7" s="668"/>
      <c r="AU7" s="668"/>
      <c r="AV7" s="668"/>
      <c r="AW7" s="668"/>
      <c r="AX7" s="668"/>
      <c r="AY7" s="668"/>
      <c r="AZ7" s="668"/>
      <c r="BA7" s="668"/>
      <c r="BB7" s="668"/>
      <c r="BC7" s="668"/>
      <c r="BD7" s="668"/>
      <c r="BE7" s="668"/>
      <c r="BF7" s="668"/>
      <c r="BG7" s="668"/>
      <c r="BH7" s="668"/>
      <c r="BI7" s="668"/>
      <c r="BJ7" s="668"/>
      <c r="BK7" s="668"/>
      <c r="BL7" s="668"/>
      <c r="BM7" s="668"/>
      <c r="BN7" s="668"/>
      <c r="BO7" s="668"/>
      <c r="BP7" s="668"/>
      <c r="BQ7" s="668"/>
      <c r="BR7" s="668"/>
      <c r="BS7" s="668"/>
      <c r="BT7" s="668"/>
      <c r="BU7" s="668"/>
      <c r="BV7" s="668"/>
      <c r="BW7" s="668"/>
      <c r="BX7" s="668"/>
      <c r="BY7" s="668"/>
      <c r="BZ7" s="668"/>
      <c r="CA7" s="668"/>
      <c r="CB7" s="668"/>
      <c r="CC7" s="668"/>
      <c r="CD7" s="668"/>
      <c r="CE7" s="668"/>
      <c r="CF7" s="668"/>
      <c r="CG7" s="668"/>
      <c r="CH7" s="668"/>
      <c r="CI7" s="668"/>
      <c r="CJ7" s="668"/>
      <c r="CK7" s="668"/>
      <c r="CL7" s="668"/>
      <c r="CM7" s="668"/>
      <c r="CN7" s="668"/>
      <c r="CO7" s="668"/>
      <c r="CP7" s="668"/>
      <c r="CQ7" s="668"/>
      <c r="CR7" s="668"/>
      <c r="CS7" s="668"/>
      <c r="CT7" s="668"/>
      <c r="CU7" s="668"/>
      <c r="CV7" s="668"/>
      <c r="CW7" s="668"/>
      <c r="CX7" s="668"/>
      <c r="CY7" s="668"/>
      <c r="CZ7" s="668"/>
      <c r="DA7" s="668"/>
      <c r="DB7" s="668"/>
      <c r="DC7" s="668"/>
      <c r="DD7" s="668"/>
      <c r="DE7" s="668"/>
      <c r="DF7" s="668"/>
      <c r="DG7" s="668"/>
      <c r="DH7" s="668"/>
      <c r="DI7" s="668"/>
      <c r="DJ7" s="668"/>
      <c r="DK7" s="668"/>
      <c r="DL7" s="668"/>
      <c r="DM7" s="668"/>
      <c r="DN7" s="668"/>
      <c r="DO7" s="668"/>
      <c r="DP7" s="668"/>
      <c r="DQ7" s="668"/>
      <c r="DR7" s="668"/>
      <c r="DS7" s="668"/>
      <c r="DT7" s="668"/>
      <c r="DU7" s="668"/>
      <c r="DV7" s="668"/>
      <c r="DW7" s="668"/>
      <c r="DX7" s="668"/>
      <c r="DY7" s="668"/>
      <c r="DZ7" s="668"/>
      <c r="EA7" s="668"/>
      <c r="EB7" s="668"/>
      <c r="EC7" s="668"/>
      <c r="ED7" s="668"/>
      <c r="EE7" s="668"/>
      <c r="EF7" s="668"/>
      <c r="EG7" s="668"/>
      <c r="EH7" s="668"/>
      <c r="EI7" s="668"/>
      <c r="EJ7" s="668"/>
      <c r="EK7" s="668"/>
      <c r="EL7" s="668"/>
      <c r="EM7" s="668"/>
      <c r="EN7" s="668"/>
      <c r="EO7" s="668"/>
      <c r="EP7" s="668"/>
      <c r="EQ7" s="668"/>
      <c r="ER7" s="668"/>
      <c r="ES7" s="668"/>
      <c r="ET7" s="668"/>
      <c r="EU7" s="668"/>
      <c r="EV7" s="668"/>
      <c r="EW7" s="668"/>
      <c r="EX7" s="668"/>
      <c r="EY7" s="668"/>
      <c r="EZ7" s="668"/>
      <c r="FA7" s="668"/>
      <c r="FB7" s="668"/>
      <c r="FC7" s="668"/>
      <c r="FD7" s="668"/>
      <c r="FE7" s="668"/>
    </row>
    <row r="9" spans="1:161" s="45" customFormat="1" ht="14.25" x14ac:dyDescent="0.2">
      <c r="A9" s="45" t="s">
        <v>153</v>
      </c>
      <c r="X9" s="655" t="s">
        <v>297</v>
      </c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/>
      <c r="AO9" s="655"/>
      <c r="AP9" s="655"/>
      <c r="AQ9" s="655"/>
      <c r="AR9" s="655"/>
      <c r="AS9" s="655"/>
      <c r="AT9" s="655"/>
      <c r="AU9" s="655"/>
      <c r="AV9" s="655"/>
      <c r="AW9" s="655"/>
      <c r="AX9" s="655"/>
      <c r="AY9" s="655"/>
      <c r="AZ9" s="655"/>
      <c r="BA9" s="655"/>
      <c r="BB9" s="655"/>
      <c r="BC9" s="655"/>
      <c r="BD9" s="655"/>
      <c r="BE9" s="655"/>
      <c r="BF9" s="655"/>
      <c r="BG9" s="655"/>
      <c r="BH9" s="655"/>
      <c r="BI9" s="655"/>
      <c r="BJ9" s="655"/>
      <c r="BK9" s="655"/>
      <c r="BL9" s="655"/>
      <c r="BM9" s="655"/>
      <c r="BN9" s="655"/>
      <c r="BO9" s="655"/>
      <c r="BP9" s="655"/>
      <c r="BQ9" s="655"/>
      <c r="BR9" s="655"/>
      <c r="BS9" s="655"/>
      <c r="BT9" s="655"/>
      <c r="BU9" s="655"/>
      <c r="BV9" s="655"/>
      <c r="BW9" s="655"/>
      <c r="BX9" s="655"/>
      <c r="BY9" s="655"/>
      <c r="BZ9" s="655"/>
      <c r="CA9" s="655"/>
      <c r="CB9" s="655"/>
      <c r="CC9" s="655"/>
      <c r="CD9" s="655"/>
      <c r="CE9" s="655"/>
      <c r="CF9" s="655"/>
      <c r="CG9" s="655"/>
      <c r="CH9" s="655"/>
      <c r="CI9" s="655"/>
      <c r="CJ9" s="655"/>
      <c r="CK9" s="655"/>
      <c r="CL9" s="655"/>
      <c r="CM9" s="655"/>
      <c r="CN9" s="655"/>
      <c r="CO9" s="655"/>
      <c r="CP9" s="655"/>
      <c r="CQ9" s="655"/>
      <c r="CR9" s="655"/>
      <c r="CS9" s="655"/>
      <c r="CT9" s="655"/>
      <c r="CU9" s="655"/>
      <c r="CV9" s="655"/>
      <c r="CW9" s="655"/>
      <c r="CX9" s="655"/>
      <c r="CY9" s="655"/>
      <c r="CZ9" s="655"/>
      <c r="DA9" s="655"/>
      <c r="DB9" s="655"/>
      <c r="DC9" s="655"/>
      <c r="DD9" s="655"/>
      <c r="DE9" s="655"/>
      <c r="DF9" s="655"/>
      <c r="DG9" s="655"/>
      <c r="DH9" s="655"/>
      <c r="DI9" s="655"/>
      <c r="DJ9" s="655"/>
      <c r="DK9" s="655"/>
      <c r="DL9" s="655"/>
      <c r="DM9" s="655"/>
      <c r="DN9" s="655"/>
      <c r="DO9" s="655"/>
      <c r="DP9" s="655"/>
      <c r="DQ9" s="655"/>
      <c r="DR9" s="655"/>
      <c r="DS9" s="655"/>
      <c r="DT9" s="655"/>
      <c r="DU9" s="655"/>
      <c r="DV9" s="655"/>
      <c r="DW9" s="655"/>
      <c r="DX9" s="655"/>
      <c r="DY9" s="655"/>
      <c r="DZ9" s="655"/>
      <c r="EA9" s="655"/>
      <c r="EB9" s="655"/>
      <c r="EC9" s="655"/>
      <c r="ED9" s="655"/>
      <c r="EE9" s="655"/>
      <c r="EF9" s="655"/>
      <c r="EG9" s="655"/>
      <c r="EH9" s="655"/>
      <c r="EI9" s="655"/>
      <c r="EJ9" s="655"/>
      <c r="EK9" s="655"/>
      <c r="EL9" s="655"/>
      <c r="EM9" s="655"/>
      <c r="EN9" s="655"/>
      <c r="EO9" s="655"/>
      <c r="EP9" s="655"/>
      <c r="EQ9" s="655"/>
      <c r="ER9" s="655"/>
      <c r="ES9" s="655"/>
      <c r="ET9" s="655"/>
      <c r="EU9" s="655"/>
      <c r="EV9" s="655"/>
      <c r="EW9" s="655"/>
      <c r="EX9" s="655"/>
      <c r="EY9" s="655"/>
      <c r="EZ9" s="655"/>
      <c r="FA9" s="655"/>
      <c r="FB9" s="655"/>
      <c r="FC9" s="655"/>
      <c r="FD9" s="655"/>
      <c r="FE9" s="655"/>
    </row>
    <row r="10" spans="1:161" s="45" customFormat="1" ht="14.25" x14ac:dyDescent="0.2"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</row>
    <row r="11" spans="1:161" s="45" customFormat="1" ht="14.25" x14ac:dyDescent="0.2">
      <c r="A11" s="656" t="s">
        <v>154</v>
      </c>
      <c r="B11" s="656"/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7" t="s">
        <v>298</v>
      </c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  <c r="CD11" s="657"/>
      <c r="CE11" s="657"/>
      <c r="CF11" s="657"/>
      <c r="CG11" s="657"/>
      <c r="CH11" s="657"/>
      <c r="CI11" s="657"/>
      <c r="CJ11" s="657"/>
      <c r="CK11" s="657"/>
      <c r="CL11" s="657"/>
      <c r="CM11" s="657"/>
      <c r="CN11" s="657"/>
      <c r="CO11" s="657"/>
      <c r="CP11" s="657"/>
      <c r="CQ11" s="657"/>
      <c r="CR11" s="657"/>
      <c r="CS11" s="657"/>
      <c r="CT11" s="657"/>
      <c r="CU11" s="657"/>
      <c r="CV11" s="657"/>
      <c r="CW11" s="657"/>
      <c r="CX11" s="657"/>
      <c r="CY11" s="657"/>
      <c r="CZ11" s="657"/>
      <c r="DA11" s="657"/>
      <c r="DB11" s="657"/>
      <c r="DC11" s="657"/>
      <c r="DD11" s="657"/>
      <c r="DE11" s="657"/>
      <c r="DF11" s="657"/>
      <c r="DG11" s="657"/>
      <c r="DH11" s="657"/>
      <c r="DI11" s="657"/>
      <c r="DJ11" s="657"/>
      <c r="DK11" s="657"/>
      <c r="DL11" s="657"/>
      <c r="DM11" s="657"/>
      <c r="DN11" s="657"/>
      <c r="DO11" s="657"/>
      <c r="DP11" s="657"/>
      <c r="DQ11" s="657"/>
      <c r="DR11" s="657"/>
      <c r="DS11" s="657"/>
      <c r="DT11" s="657"/>
      <c r="DU11" s="657"/>
      <c r="DV11" s="657"/>
      <c r="DW11" s="657"/>
      <c r="DX11" s="657"/>
      <c r="DY11" s="657"/>
      <c r="DZ11" s="657"/>
      <c r="EA11" s="657"/>
      <c r="EB11" s="657"/>
      <c r="EC11" s="657"/>
      <c r="ED11" s="657"/>
      <c r="EE11" s="657"/>
      <c r="EF11" s="657"/>
      <c r="EG11" s="657"/>
      <c r="EH11" s="657"/>
      <c r="EI11" s="657"/>
      <c r="EJ11" s="657"/>
      <c r="EK11" s="657"/>
      <c r="EL11" s="657"/>
      <c r="EM11" s="657"/>
      <c r="EN11" s="657"/>
      <c r="EO11" s="657"/>
      <c r="EP11" s="657"/>
      <c r="EQ11" s="657"/>
      <c r="ER11" s="657"/>
      <c r="ES11" s="657"/>
      <c r="ET11" s="657"/>
      <c r="EU11" s="657"/>
      <c r="EV11" s="657"/>
      <c r="EW11" s="657"/>
      <c r="EX11" s="657"/>
      <c r="EY11" s="657"/>
      <c r="EZ11" s="657"/>
      <c r="FA11" s="657"/>
      <c r="FB11" s="657"/>
      <c r="FC11" s="657"/>
      <c r="FD11" s="657"/>
      <c r="FE11" s="657"/>
    </row>
    <row r="13" spans="1:161" s="49" customFormat="1" ht="15" x14ac:dyDescent="0.25">
      <c r="A13" s="668" t="s">
        <v>195</v>
      </c>
      <c r="B13" s="668"/>
      <c r="C13" s="668"/>
      <c r="D13" s="668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8"/>
      <c r="W13" s="668"/>
      <c r="X13" s="668"/>
      <c r="Y13" s="668"/>
      <c r="Z13" s="668"/>
      <c r="AA13" s="668"/>
      <c r="AB13" s="668"/>
      <c r="AC13" s="668"/>
      <c r="AD13" s="668"/>
      <c r="AE13" s="668"/>
      <c r="AF13" s="668"/>
      <c r="AG13" s="668"/>
      <c r="AH13" s="668"/>
      <c r="AI13" s="668"/>
      <c r="AJ13" s="668"/>
      <c r="AK13" s="668"/>
      <c r="AL13" s="668"/>
      <c r="AM13" s="668"/>
      <c r="AN13" s="668"/>
      <c r="AO13" s="668"/>
      <c r="AP13" s="668"/>
      <c r="AQ13" s="668"/>
      <c r="AR13" s="668"/>
      <c r="AS13" s="668"/>
      <c r="AT13" s="668"/>
      <c r="AU13" s="668"/>
      <c r="AV13" s="668"/>
      <c r="AW13" s="668"/>
      <c r="AX13" s="668"/>
      <c r="AY13" s="668"/>
      <c r="AZ13" s="668"/>
      <c r="BA13" s="668"/>
      <c r="BB13" s="668"/>
      <c r="BC13" s="668"/>
      <c r="BD13" s="668"/>
      <c r="BE13" s="668"/>
      <c r="BF13" s="668"/>
      <c r="BG13" s="668"/>
      <c r="BH13" s="668"/>
      <c r="BI13" s="668"/>
      <c r="BJ13" s="668"/>
      <c r="BK13" s="668"/>
      <c r="BL13" s="668"/>
      <c r="BM13" s="668"/>
      <c r="BN13" s="668"/>
      <c r="BO13" s="668"/>
      <c r="BP13" s="668"/>
      <c r="BQ13" s="668"/>
      <c r="BR13" s="668"/>
      <c r="BS13" s="668"/>
      <c r="BT13" s="668"/>
      <c r="BU13" s="668"/>
      <c r="BV13" s="668"/>
      <c r="BW13" s="668"/>
      <c r="BX13" s="668"/>
      <c r="BY13" s="668"/>
      <c r="BZ13" s="668"/>
      <c r="CA13" s="668"/>
      <c r="CB13" s="668"/>
      <c r="CC13" s="668"/>
      <c r="CD13" s="668"/>
      <c r="CE13" s="668"/>
      <c r="CF13" s="668"/>
      <c r="CG13" s="668"/>
      <c r="CH13" s="668"/>
      <c r="CI13" s="668"/>
      <c r="CJ13" s="668"/>
      <c r="CK13" s="668"/>
      <c r="CL13" s="668"/>
      <c r="CM13" s="668"/>
      <c r="CN13" s="668"/>
      <c r="CO13" s="668"/>
      <c r="CP13" s="668"/>
      <c r="CQ13" s="668"/>
      <c r="CR13" s="668"/>
      <c r="CS13" s="668"/>
      <c r="CT13" s="668"/>
      <c r="CU13" s="668"/>
      <c r="CV13" s="668"/>
      <c r="CW13" s="668"/>
      <c r="CX13" s="668"/>
      <c r="CY13" s="668"/>
      <c r="CZ13" s="668"/>
      <c r="DA13" s="668"/>
      <c r="DB13" s="668"/>
      <c r="DC13" s="668"/>
      <c r="DD13" s="668"/>
      <c r="DE13" s="668"/>
      <c r="DF13" s="668"/>
      <c r="DG13" s="668"/>
      <c r="DH13" s="668"/>
      <c r="DI13" s="668"/>
      <c r="DJ13" s="668"/>
      <c r="DK13" s="668"/>
      <c r="DL13" s="668"/>
      <c r="DM13" s="668"/>
      <c r="DN13" s="668"/>
      <c r="DO13" s="668"/>
      <c r="DP13" s="668"/>
      <c r="DQ13" s="668"/>
      <c r="DR13" s="668"/>
      <c r="DS13" s="668"/>
      <c r="DT13" s="668"/>
      <c r="DU13" s="668"/>
      <c r="DV13" s="668"/>
      <c r="DW13" s="668"/>
      <c r="DX13" s="668"/>
      <c r="DY13" s="668"/>
      <c r="DZ13" s="668"/>
      <c r="EA13" s="668"/>
      <c r="EB13" s="668"/>
      <c r="EC13" s="668"/>
      <c r="ED13" s="668"/>
      <c r="EE13" s="668"/>
      <c r="EF13" s="668"/>
      <c r="EG13" s="668"/>
      <c r="EH13" s="668"/>
      <c r="EI13" s="668"/>
      <c r="EJ13" s="668"/>
      <c r="EK13" s="668"/>
      <c r="EL13" s="668"/>
      <c r="EM13" s="668"/>
      <c r="EN13" s="668"/>
      <c r="EO13" s="668"/>
      <c r="EP13" s="668"/>
      <c r="EQ13" s="668"/>
      <c r="ER13" s="668"/>
      <c r="ES13" s="668"/>
      <c r="ET13" s="668"/>
      <c r="EU13" s="668"/>
      <c r="EV13" s="668"/>
      <c r="EW13" s="668"/>
      <c r="EX13" s="668"/>
      <c r="EY13" s="668"/>
      <c r="EZ13" s="668"/>
      <c r="FA13" s="668"/>
      <c r="FB13" s="668"/>
      <c r="FC13" s="668"/>
      <c r="FD13" s="668"/>
      <c r="FE13" s="668"/>
    </row>
    <row r="15" spans="1:161" s="46" customFormat="1" x14ac:dyDescent="0.25">
      <c r="A15" s="651" t="s">
        <v>125</v>
      </c>
      <c r="B15" s="652"/>
      <c r="C15" s="652"/>
      <c r="D15" s="652"/>
      <c r="E15" s="652"/>
      <c r="F15" s="653"/>
      <c r="G15" s="651" t="s">
        <v>196</v>
      </c>
      <c r="H15" s="652"/>
      <c r="I15" s="652"/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52"/>
      <c r="U15" s="652"/>
      <c r="V15" s="652"/>
      <c r="W15" s="652"/>
      <c r="X15" s="653"/>
      <c r="Y15" s="651" t="s">
        <v>197</v>
      </c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3"/>
      <c r="AO15" s="704" t="s">
        <v>198</v>
      </c>
      <c r="AP15" s="705"/>
      <c r="AQ15" s="705"/>
      <c r="AR15" s="705"/>
      <c r="AS15" s="705"/>
      <c r="AT15" s="705"/>
      <c r="AU15" s="705"/>
      <c r="AV15" s="705"/>
      <c r="AW15" s="705"/>
      <c r="AX15" s="705"/>
      <c r="AY15" s="705"/>
      <c r="AZ15" s="705"/>
      <c r="BA15" s="705"/>
      <c r="BB15" s="705"/>
      <c r="BC15" s="705"/>
      <c r="BD15" s="705"/>
      <c r="BE15" s="705"/>
      <c r="BF15" s="705"/>
      <c r="BG15" s="705"/>
      <c r="BH15" s="705"/>
      <c r="BI15" s="705"/>
      <c r="BJ15" s="705"/>
      <c r="BK15" s="705"/>
      <c r="BL15" s="705"/>
      <c r="BM15" s="705"/>
      <c r="BN15" s="705"/>
      <c r="BO15" s="705"/>
      <c r="BP15" s="705"/>
      <c r="BQ15" s="705"/>
      <c r="BR15" s="705"/>
      <c r="BS15" s="705"/>
      <c r="BT15" s="705"/>
      <c r="BU15" s="705"/>
      <c r="BV15" s="705"/>
      <c r="BW15" s="705"/>
      <c r="BX15" s="705"/>
      <c r="BY15" s="705"/>
      <c r="BZ15" s="705"/>
      <c r="CA15" s="705"/>
      <c r="CB15" s="705"/>
      <c r="CC15" s="705"/>
      <c r="CD15" s="705"/>
      <c r="CE15" s="705"/>
      <c r="CF15" s="705"/>
      <c r="CG15" s="705"/>
      <c r="CH15" s="705"/>
      <c r="CI15" s="705"/>
      <c r="CJ15" s="705"/>
      <c r="CK15" s="705"/>
      <c r="CL15" s="705"/>
      <c r="CM15" s="705"/>
      <c r="CN15" s="705"/>
      <c r="CO15" s="705"/>
      <c r="CP15" s="705"/>
      <c r="CQ15" s="705"/>
      <c r="CR15" s="705"/>
      <c r="CS15" s="705"/>
      <c r="CT15" s="705"/>
      <c r="CU15" s="705"/>
      <c r="CV15" s="705"/>
      <c r="CW15" s="705"/>
      <c r="CX15" s="705"/>
      <c r="CY15" s="705"/>
      <c r="CZ15" s="705"/>
      <c r="DA15" s="705"/>
      <c r="DB15" s="705"/>
      <c r="DC15" s="705"/>
      <c r="DD15" s="705"/>
      <c r="DE15" s="705"/>
      <c r="DF15" s="705"/>
      <c r="DG15" s="705"/>
      <c r="DH15" s="706"/>
      <c r="DI15" s="651" t="s">
        <v>199</v>
      </c>
      <c r="DJ15" s="652"/>
      <c r="DK15" s="652"/>
      <c r="DL15" s="652"/>
      <c r="DM15" s="652"/>
      <c r="DN15" s="652"/>
      <c r="DO15" s="652"/>
      <c r="DP15" s="652"/>
      <c r="DQ15" s="652"/>
      <c r="DR15" s="652"/>
      <c r="DS15" s="652"/>
      <c r="DT15" s="652"/>
      <c r="DU15" s="652"/>
      <c r="DV15" s="652"/>
      <c r="DW15" s="652"/>
      <c r="DX15" s="653"/>
      <c r="DY15" s="651" t="s">
        <v>200</v>
      </c>
      <c r="DZ15" s="652"/>
      <c r="EA15" s="652"/>
      <c r="EB15" s="652"/>
      <c r="EC15" s="652"/>
      <c r="ED15" s="652"/>
      <c r="EE15" s="652"/>
      <c r="EF15" s="652"/>
      <c r="EG15" s="652"/>
      <c r="EH15" s="652"/>
      <c r="EI15" s="652"/>
      <c r="EJ15" s="652"/>
      <c r="EK15" s="652"/>
      <c r="EL15" s="652"/>
      <c r="EM15" s="652"/>
      <c r="EN15" s="653"/>
      <c r="EO15" s="651" t="s">
        <v>201</v>
      </c>
      <c r="EP15" s="652"/>
      <c r="EQ15" s="652"/>
      <c r="ER15" s="652"/>
      <c r="ES15" s="652"/>
      <c r="ET15" s="652"/>
      <c r="EU15" s="652"/>
      <c r="EV15" s="652"/>
      <c r="EW15" s="652"/>
      <c r="EX15" s="652"/>
      <c r="EY15" s="652"/>
      <c r="EZ15" s="652"/>
      <c r="FA15" s="652"/>
      <c r="FB15" s="652"/>
      <c r="FC15" s="652"/>
      <c r="FD15" s="652"/>
      <c r="FE15" s="653"/>
    </row>
    <row r="16" spans="1:161" s="46" customFormat="1" ht="18.75" customHeight="1" x14ac:dyDescent="0.25">
      <c r="A16" s="723"/>
      <c r="B16" s="670"/>
      <c r="C16" s="670"/>
      <c r="D16" s="670"/>
      <c r="E16" s="670"/>
      <c r="F16" s="724"/>
      <c r="G16" s="723"/>
      <c r="H16" s="670"/>
      <c r="I16" s="670"/>
      <c r="J16" s="670"/>
      <c r="K16" s="670"/>
      <c r="L16" s="670"/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724"/>
      <c r="Y16" s="723"/>
      <c r="Z16" s="670"/>
      <c r="AA16" s="670"/>
      <c r="AB16" s="670"/>
      <c r="AC16" s="670"/>
      <c r="AD16" s="670"/>
      <c r="AE16" s="670"/>
      <c r="AF16" s="670"/>
      <c r="AG16" s="670"/>
      <c r="AH16" s="670"/>
      <c r="AI16" s="670"/>
      <c r="AJ16" s="670"/>
      <c r="AK16" s="670"/>
      <c r="AL16" s="670"/>
      <c r="AM16" s="670"/>
      <c r="AN16" s="724"/>
      <c r="AO16" s="651" t="s">
        <v>202</v>
      </c>
      <c r="AP16" s="652"/>
      <c r="AQ16" s="652"/>
      <c r="AR16" s="652"/>
      <c r="AS16" s="652"/>
      <c r="AT16" s="652"/>
      <c r="AU16" s="652"/>
      <c r="AV16" s="652"/>
      <c r="AW16" s="652"/>
      <c r="AX16" s="652"/>
      <c r="AY16" s="652"/>
      <c r="AZ16" s="652"/>
      <c r="BA16" s="652"/>
      <c r="BB16" s="652"/>
      <c r="BC16" s="652"/>
      <c r="BD16" s="652"/>
      <c r="BE16" s="653"/>
      <c r="BF16" s="704" t="s">
        <v>7</v>
      </c>
      <c r="BG16" s="705"/>
      <c r="BH16" s="705"/>
      <c r="BI16" s="705"/>
      <c r="BJ16" s="705"/>
      <c r="BK16" s="705"/>
      <c r="BL16" s="705"/>
      <c r="BM16" s="705"/>
      <c r="BN16" s="705"/>
      <c r="BO16" s="705"/>
      <c r="BP16" s="705"/>
      <c r="BQ16" s="705"/>
      <c r="BR16" s="705"/>
      <c r="BS16" s="705"/>
      <c r="BT16" s="705"/>
      <c r="BU16" s="705"/>
      <c r="BV16" s="705"/>
      <c r="BW16" s="705"/>
      <c r="BX16" s="705"/>
      <c r="BY16" s="705"/>
      <c r="BZ16" s="705"/>
      <c r="CA16" s="705"/>
      <c r="CB16" s="705"/>
      <c r="CC16" s="705"/>
      <c r="CD16" s="705"/>
      <c r="CE16" s="705"/>
      <c r="CF16" s="705"/>
      <c r="CG16" s="705"/>
      <c r="CH16" s="705"/>
      <c r="CI16" s="705"/>
      <c r="CJ16" s="705"/>
      <c r="CK16" s="705"/>
      <c r="CL16" s="705"/>
      <c r="CM16" s="705"/>
      <c r="CN16" s="705"/>
      <c r="CO16" s="705"/>
      <c r="CP16" s="705"/>
      <c r="CQ16" s="705"/>
      <c r="CR16" s="705"/>
      <c r="CS16" s="705"/>
      <c r="CT16" s="705"/>
      <c r="CU16" s="705"/>
      <c r="CV16" s="705"/>
      <c r="CW16" s="705"/>
      <c r="CX16" s="705"/>
      <c r="CY16" s="705"/>
      <c r="CZ16" s="705"/>
      <c r="DA16" s="705"/>
      <c r="DB16" s="705"/>
      <c r="DC16" s="705"/>
      <c r="DD16" s="705"/>
      <c r="DE16" s="705"/>
      <c r="DF16" s="705"/>
      <c r="DG16" s="705"/>
      <c r="DH16" s="706"/>
      <c r="DI16" s="723"/>
      <c r="DJ16" s="670"/>
      <c r="DK16" s="670"/>
      <c r="DL16" s="670"/>
      <c r="DM16" s="670"/>
      <c r="DN16" s="670"/>
      <c r="DO16" s="670"/>
      <c r="DP16" s="670"/>
      <c r="DQ16" s="670"/>
      <c r="DR16" s="670"/>
      <c r="DS16" s="670"/>
      <c r="DT16" s="670"/>
      <c r="DU16" s="670"/>
      <c r="DV16" s="670"/>
      <c r="DW16" s="670"/>
      <c r="DX16" s="724"/>
      <c r="DY16" s="723"/>
      <c r="DZ16" s="670"/>
      <c r="EA16" s="670"/>
      <c r="EB16" s="670"/>
      <c r="EC16" s="670"/>
      <c r="ED16" s="670"/>
      <c r="EE16" s="670"/>
      <c r="EF16" s="670"/>
      <c r="EG16" s="670"/>
      <c r="EH16" s="670"/>
      <c r="EI16" s="670"/>
      <c r="EJ16" s="670"/>
      <c r="EK16" s="670"/>
      <c r="EL16" s="670"/>
      <c r="EM16" s="670"/>
      <c r="EN16" s="724"/>
      <c r="EO16" s="723"/>
      <c r="EP16" s="670"/>
      <c r="EQ16" s="670"/>
      <c r="ER16" s="670"/>
      <c r="ES16" s="670"/>
      <c r="ET16" s="670"/>
      <c r="EU16" s="670"/>
      <c r="EV16" s="670"/>
      <c r="EW16" s="670"/>
      <c r="EX16" s="670"/>
      <c r="EY16" s="670"/>
      <c r="EZ16" s="670"/>
      <c r="FA16" s="670"/>
      <c r="FB16" s="670"/>
      <c r="FC16" s="670"/>
      <c r="FD16" s="670"/>
      <c r="FE16" s="724"/>
    </row>
    <row r="17" spans="1:161" s="46" customFormat="1" ht="41.25" customHeight="1" x14ac:dyDescent="0.25">
      <c r="A17" s="725"/>
      <c r="B17" s="726"/>
      <c r="C17" s="726"/>
      <c r="D17" s="726"/>
      <c r="E17" s="726"/>
      <c r="F17" s="727"/>
      <c r="G17" s="725"/>
      <c r="H17" s="726"/>
      <c r="I17" s="726"/>
      <c r="J17" s="726"/>
      <c r="K17" s="726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7"/>
      <c r="Y17" s="725"/>
      <c r="Z17" s="726"/>
      <c r="AA17" s="726"/>
      <c r="AB17" s="726"/>
      <c r="AC17" s="726"/>
      <c r="AD17" s="726"/>
      <c r="AE17" s="726"/>
      <c r="AF17" s="726"/>
      <c r="AG17" s="726"/>
      <c r="AH17" s="726"/>
      <c r="AI17" s="726"/>
      <c r="AJ17" s="726"/>
      <c r="AK17" s="726"/>
      <c r="AL17" s="726"/>
      <c r="AM17" s="726"/>
      <c r="AN17" s="727"/>
      <c r="AO17" s="725"/>
      <c r="AP17" s="726"/>
      <c r="AQ17" s="726"/>
      <c r="AR17" s="726"/>
      <c r="AS17" s="726"/>
      <c r="AT17" s="726"/>
      <c r="AU17" s="726"/>
      <c r="AV17" s="726"/>
      <c r="AW17" s="726"/>
      <c r="AX17" s="726"/>
      <c r="AY17" s="726"/>
      <c r="AZ17" s="726"/>
      <c r="BA17" s="726"/>
      <c r="BB17" s="726"/>
      <c r="BC17" s="726"/>
      <c r="BD17" s="726"/>
      <c r="BE17" s="727"/>
      <c r="BF17" s="728" t="s">
        <v>203</v>
      </c>
      <c r="BG17" s="728"/>
      <c r="BH17" s="728"/>
      <c r="BI17" s="728"/>
      <c r="BJ17" s="728"/>
      <c r="BK17" s="728"/>
      <c r="BL17" s="728"/>
      <c r="BM17" s="728"/>
      <c r="BN17" s="728"/>
      <c r="BO17" s="728"/>
      <c r="BP17" s="728"/>
      <c r="BQ17" s="728"/>
      <c r="BR17" s="728"/>
      <c r="BS17" s="728"/>
      <c r="BT17" s="728"/>
      <c r="BU17" s="728"/>
      <c r="BV17" s="728"/>
      <c r="BW17" s="728"/>
      <c r="BX17" s="728" t="s">
        <v>204</v>
      </c>
      <c r="BY17" s="728"/>
      <c r="BZ17" s="728"/>
      <c r="CA17" s="728"/>
      <c r="CB17" s="728"/>
      <c r="CC17" s="728"/>
      <c r="CD17" s="728"/>
      <c r="CE17" s="728"/>
      <c r="CF17" s="728"/>
      <c r="CG17" s="728"/>
      <c r="CH17" s="728"/>
      <c r="CI17" s="728"/>
      <c r="CJ17" s="728"/>
      <c r="CK17" s="728"/>
      <c r="CL17" s="728"/>
      <c r="CM17" s="728"/>
      <c r="CN17" s="728"/>
      <c r="CO17" s="728"/>
      <c r="CP17" s="728"/>
      <c r="CQ17" s="728" t="s">
        <v>205</v>
      </c>
      <c r="CR17" s="728"/>
      <c r="CS17" s="728"/>
      <c r="CT17" s="728"/>
      <c r="CU17" s="728"/>
      <c r="CV17" s="728"/>
      <c r="CW17" s="728"/>
      <c r="CX17" s="728"/>
      <c r="CY17" s="728"/>
      <c r="CZ17" s="728"/>
      <c r="DA17" s="728"/>
      <c r="DB17" s="728"/>
      <c r="DC17" s="728"/>
      <c r="DD17" s="728"/>
      <c r="DE17" s="728"/>
      <c r="DF17" s="728"/>
      <c r="DG17" s="728"/>
      <c r="DH17" s="728"/>
      <c r="DI17" s="725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7"/>
      <c r="DY17" s="725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7"/>
      <c r="EO17" s="725"/>
      <c r="EP17" s="726"/>
      <c r="EQ17" s="726"/>
      <c r="ER17" s="726"/>
      <c r="ES17" s="726"/>
      <c r="ET17" s="726"/>
      <c r="EU17" s="726"/>
      <c r="EV17" s="726"/>
      <c r="EW17" s="726"/>
      <c r="EX17" s="726"/>
      <c r="EY17" s="726"/>
      <c r="EZ17" s="726"/>
      <c r="FA17" s="726"/>
      <c r="FB17" s="726"/>
      <c r="FC17" s="726"/>
      <c r="FD17" s="726"/>
      <c r="FE17" s="727"/>
    </row>
    <row r="18" spans="1:161" s="47" customFormat="1" x14ac:dyDescent="0.25">
      <c r="A18" s="660">
        <v>1</v>
      </c>
      <c r="B18" s="660"/>
      <c r="C18" s="660"/>
      <c r="D18" s="660"/>
      <c r="E18" s="660"/>
      <c r="F18" s="660"/>
      <c r="G18" s="660">
        <v>2</v>
      </c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>
        <v>3</v>
      </c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>
        <v>4</v>
      </c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660"/>
      <c r="BB18" s="660"/>
      <c r="BC18" s="660"/>
      <c r="BD18" s="660"/>
      <c r="BE18" s="660"/>
      <c r="BF18" s="660">
        <v>5</v>
      </c>
      <c r="BG18" s="660"/>
      <c r="BH18" s="660"/>
      <c r="BI18" s="660"/>
      <c r="BJ18" s="660"/>
      <c r="BK18" s="660"/>
      <c r="BL18" s="660"/>
      <c r="BM18" s="660"/>
      <c r="BN18" s="660"/>
      <c r="BO18" s="660"/>
      <c r="BP18" s="660"/>
      <c r="BQ18" s="660"/>
      <c r="BR18" s="660"/>
      <c r="BS18" s="660"/>
      <c r="BT18" s="660"/>
      <c r="BU18" s="660"/>
      <c r="BV18" s="660"/>
      <c r="BW18" s="660"/>
      <c r="BX18" s="660">
        <v>6</v>
      </c>
      <c r="BY18" s="660"/>
      <c r="BZ18" s="660"/>
      <c r="CA18" s="660"/>
      <c r="CB18" s="660"/>
      <c r="CC18" s="660"/>
      <c r="CD18" s="660"/>
      <c r="CE18" s="660"/>
      <c r="CF18" s="660"/>
      <c r="CG18" s="660"/>
      <c r="CH18" s="660"/>
      <c r="CI18" s="660"/>
      <c r="CJ18" s="660"/>
      <c r="CK18" s="660"/>
      <c r="CL18" s="660"/>
      <c r="CM18" s="660"/>
      <c r="CN18" s="660"/>
      <c r="CO18" s="660"/>
      <c r="CP18" s="660"/>
      <c r="CQ18" s="660">
        <v>7</v>
      </c>
      <c r="CR18" s="660"/>
      <c r="CS18" s="660"/>
      <c r="CT18" s="660"/>
      <c r="CU18" s="660"/>
      <c r="CV18" s="660"/>
      <c r="CW18" s="660"/>
      <c r="CX18" s="660"/>
      <c r="CY18" s="660"/>
      <c r="CZ18" s="660"/>
      <c r="DA18" s="660"/>
      <c r="DB18" s="660"/>
      <c r="DC18" s="660"/>
      <c r="DD18" s="660"/>
      <c r="DE18" s="660"/>
      <c r="DF18" s="660"/>
      <c r="DG18" s="660"/>
      <c r="DH18" s="660"/>
      <c r="DI18" s="660">
        <v>8</v>
      </c>
      <c r="DJ18" s="660"/>
      <c r="DK18" s="660"/>
      <c r="DL18" s="660"/>
      <c r="DM18" s="660"/>
      <c r="DN18" s="660"/>
      <c r="DO18" s="660"/>
      <c r="DP18" s="660"/>
      <c r="DQ18" s="660"/>
      <c r="DR18" s="660"/>
      <c r="DS18" s="660"/>
      <c r="DT18" s="660"/>
      <c r="DU18" s="660"/>
      <c r="DV18" s="660"/>
      <c r="DW18" s="660"/>
      <c r="DX18" s="660"/>
      <c r="DY18" s="660">
        <v>9</v>
      </c>
      <c r="DZ18" s="660"/>
      <c r="EA18" s="660"/>
      <c r="EB18" s="660"/>
      <c r="EC18" s="660"/>
      <c r="ED18" s="660"/>
      <c r="EE18" s="660"/>
      <c r="EF18" s="660"/>
      <c r="EG18" s="660"/>
      <c r="EH18" s="660"/>
      <c r="EI18" s="660"/>
      <c r="EJ18" s="660"/>
      <c r="EK18" s="660"/>
      <c r="EL18" s="660"/>
      <c r="EM18" s="660"/>
      <c r="EN18" s="660"/>
      <c r="EO18" s="660">
        <v>10</v>
      </c>
      <c r="EP18" s="660"/>
      <c r="EQ18" s="660"/>
      <c r="ER18" s="660"/>
      <c r="ES18" s="660"/>
      <c r="ET18" s="660"/>
      <c r="EU18" s="660"/>
      <c r="EV18" s="660"/>
      <c r="EW18" s="660"/>
      <c r="EX18" s="660"/>
      <c r="EY18" s="660"/>
      <c r="EZ18" s="660"/>
      <c r="FA18" s="660"/>
      <c r="FB18" s="660"/>
      <c r="FC18" s="660"/>
      <c r="FD18" s="660"/>
      <c r="FE18" s="660"/>
    </row>
    <row r="19" spans="1:161" s="48" customFormat="1" ht="36.75" customHeight="1" x14ac:dyDescent="0.25">
      <c r="A19" s="646" t="s">
        <v>133</v>
      </c>
      <c r="B19" s="646"/>
      <c r="C19" s="646"/>
      <c r="D19" s="646"/>
      <c r="E19" s="646"/>
      <c r="F19" s="646"/>
      <c r="G19" s="654" t="s">
        <v>299</v>
      </c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45">
        <v>2</v>
      </c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75">
        <f>BF19+BX19+CQ19</f>
        <v>54839.3</v>
      </c>
      <c r="AP19" s="675"/>
      <c r="AQ19" s="675"/>
      <c r="AR19" s="675"/>
      <c r="AS19" s="675"/>
      <c r="AT19" s="675"/>
      <c r="AU19" s="675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>
        <v>32689.3</v>
      </c>
      <c r="BG19" s="675"/>
      <c r="BH19" s="675"/>
      <c r="BI19" s="675"/>
      <c r="BJ19" s="675"/>
      <c r="BK19" s="675"/>
      <c r="BL19" s="675"/>
      <c r="BM19" s="675"/>
      <c r="BN19" s="675"/>
      <c r="BO19" s="675"/>
      <c r="BP19" s="675"/>
      <c r="BQ19" s="675"/>
      <c r="BR19" s="675"/>
      <c r="BS19" s="675"/>
      <c r="BT19" s="675"/>
      <c r="BU19" s="675"/>
      <c r="BV19" s="675"/>
      <c r="BW19" s="675"/>
      <c r="BX19" s="675"/>
      <c r="BY19" s="675"/>
      <c r="BZ19" s="675"/>
      <c r="CA19" s="675"/>
      <c r="CB19" s="675"/>
      <c r="CC19" s="675"/>
      <c r="CD19" s="675"/>
      <c r="CE19" s="675"/>
      <c r="CF19" s="675"/>
      <c r="CG19" s="675"/>
      <c r="CH19" s="675"/>
      <c r="CI19" s="675"/>
      <c r="CJ19" s="675"/>
      <c r="CK19" s="675"/>
      <c r="CL19" s="675"/>
      <c r="CM19" s="675"/>
      <c r="CN19" s="675"/>
      <c r="CO19" s="675"/>
      <c r="CP19" s="675"/>
      <c r="CQ19" s="675">
        <v>22150</v>
      </c>
      <c r="CR19" s="675"/>
      <c r="CS19" s="675"/>
      <c r="CT19" s="675"/>
      <c r="CU19" s="675"/>
      <c r="CV19" s="675"/>
      <c r="CW19" s="675"/>
      <c r="CX19" s="675"/>
      <c r="CY19" s="675"/>
      <c r="CZ19" s="675"/>
      <c r="DA19" s="675"/>
      <c r="DB19" s="675"/>
      <c r="DC19" s="675"/>
      <c r="DD19" s="675"/>
      <c r="DE19" s="675"/>
      <c r="DF19" s="675"/>
      <c r="DG19" s="675"/>
      <c r="DH19" s="675"/>
      <c r="DI19" s="675"/>
      <c r="DJ19" s="675"/>
      <c r="DK19" s="675"/>
      <c r="DL19" s="675"/>
      <c r="DM19" s="675"/>
      <c r="DN19" s="675"/>
      <c r="DO19" s="675"/>
      <c r="DP19" s="675"/>
      <c r="DQ19" s="675"/>
      <c r="DR19" s="675"/>
      <c r="DS19" s="675"/>
      <c r="DT19" s="675"/>
      <c r="DU19" s="675"/>
      <c r="DV19" s="675"/>
      <c r="DW19" s="675"/>
      <c r="DX19" s="675"/>
      <c r="DY19" s="675">
        <v>8179</v>
      </c>
      <c r="DZ19" s="675"/>
      <c r="EA19" s="675"/>
      <c r="EB19" s="675"/>
      <c r="EC19" s="675"/>
      <c r="ED19" s="675"/>
      <c r="EE19" s="675"/>
      <c r="EF19" s="675"/>
      <c r="EG19" s="675"/>
      <c r="EH19" s="675"/>
      <c r="EI19" s="675"/>
      <c r="EJ19" s="675"/>
      <c r="EK19" s="675"/>
      <c r="EL19" s="675"/>
      <c r="EM19" s="675"/>
      <c r="EN19" s="675"/>
      <c r="EO19" s="675">
        <f>(AO19+DY19)*12*2</f>
        <v>1512439.2000000002</v>
      </c>
      <c r="EP19" s="675"/>
      <c r="EQ19" s="675"/>
      <c r="ER19" s="675"/>
      <c r="ES19" s="675"/>
      <c r="ET19" s="675"/>
      <c r="EU19" s="675"/>
      <c r="EV19" s="675"/>
      <c r="EW19" s="675"/>
      <c r="EX19" s="675"/>
      <c r="EY19" s="675"/>
      <c r="EZ19" s="675"/>
      <c r="FA19" s="675"/>
      <c r="FB19" s="675"/>
      <c r="FC19" s="675"/>
      <c r="FD19" s="675"/>
      <c r="FE19" s="675"/>
    </row>
    <row r="20" spans="1:161" s="48" customFormat="1" ht="39" customHeight="1" x14ac:dyDescent="0.25">
      <c r="A20" s="646" t="s">
        <v>139</v>
      </c>
      <c r="B20" s="646"/>
      <c r="C20" s="646"/>
      <c r="D20" s="646"/>
      <c r="E20" s="646"/>
      <c r="F20" s="646"/>
      <c r="G20" s="654" t="s">
        <v>300</v>
      </c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45">
        <v>4</v>
      </c>
      <c r="Z20" s="645"/>
      <c r="AA20" s="645"/>
      <c r="AB20" s="645"/>
      <c r="AC20" s="645"/>
      <c r="AD20" s="645"/>
      <c r="AE20" s="645"/>
      <c r="AF20" s="645"/>
      <c r="AG20" s="645"/>
      <c r="AH20" s="645"/>
      <c r="AI20" s="645"/>
      <c r="AJ20" s="645"/>
      <c r="AK20" s="645"/>
      <c r="AL20" s="645"/>
      <c r="AM20" s="645"/>
      <c r="AN20" s="645"/>
      <c r="AO20" s="675">
        <f>BF20+BX20+CQ20</f>
        <v>19077.22</v>
      </c>
      <c r="AP20" s="675"/>
      <c r="AQ20" s="675"/>
      <c r="AR20" s="675"/>
      <c r="AS20" s="675"/>
      <c r="AT20" s="675"/>
      <c r="AU20" s="675"/>
      <c r="AV20" s="675"/>
      <c r="AW20" s="675"/>
      <c r="AX20" s="675"/>
      <c r="AY20" s="675"/>
      <c r="AZ20" s="675"/>
      <c r="BA20" s="675"/>
      <c r="BB20" s="675"/>
      <c r="BC20" s="675"/>
      <c r="BD20" s="675"/>
      <c r="BE20" s="675"/>
      <c r="BF20" s="675">
        <v>7788.61</v>
      </c>
      <c r="BG20" s="675"/>
      <c r="BH20" s="675"/>
      <c r="BI20" s="675"/>
      <c r="BJ20" s="675"/>
      <c r="BK20" s="675"/>
      <c r="BL20" s="675"/>
      <c r="BM20" s="675"/>
      <c r="BN20" s="675"/>
      <c r="BO20" s="675"/>
      <c r="BP20" s="675"/>
      <c r="BQ20" s="675"/>
      <c r="BR20" s="675"/>
      <c r="BS20" s="675"/>
      <c r="BT20" s="675"/>
      <c r="BU20" s="675"/>
      <c r="BV20" s="675"/>
      <c r="BW20" s="675"/>
      <c r="BX20" s="675">
        <v>3500</v>
      </c>
      <c r="BY20" s="675"/>
      <c r="BZ20" s="675"/>
      <c r="CA20" s="675"/>
      <c r="CB20" s="675"/>
      <c r="CC20" s="675"/>
      <c r="CD20" s="675"/>
      <c r="CE20" s="675"/>
      <c r="CF20" s="675"/>
      <c r="CG20" s="675"/>
      <c r="CH20" s="675"/>
      <c r="CI20" s="675"/>
      <c r="CJ20" s="675"/>
      <c r="CK20" s="675"/>
      <c r="CL20" s="675"/>
      <c r="CM20" s="675"/>
      <c r="CN20" s="675"/>
      <c r="CO20" s="675"/>
      <c r="CP20" s="675"/>
      <c r="CQ20" s="675">
        <v>7788.61</v>
      </c>
      <c r="CR20" s="675"/>
      <c r="CS20" s="675"/>
      <c r="CT20" s="675"/>
      <c r="CU20" s="675"/>
      <c r="CV20" s="675"/>
      <c r="CW20" s="675"/>
      <c r="CX20" s="675"/>
      <c r="CY20" s="675"/>
      <c r="CZ20" s="675"/>
      <c r="DA20" s="675"/>
      <c r="DB20" s="675"/>
      <c r="DC20" s="675"/>
      <c r="DD20" s="675"/>
      <c r="DE20" s="675"/>
      <c r="DF20" s="675"/>
      <c r="DG20" s="675"/>
      <c r="DH20" s="675"/>
      <c r="DI20" s="675"/>
      <c r="DJ20" s="675"/>
      <c r="DK20" s="675"/>
      <c r="DL20" s="675"/>
      <c r="DM20" s="675"/>
      <c r="DN20" s="675"/>
      <c r="DO20" s="675"/>
      <c r="DP20" s="675"/>
      <c r="DQ20" s="675"/>
      <c r="DR20" s="675"/>
      <c r="DS20" s="675"/>
      <c r="DT20" s="675"/>
      <c r="DU20" s="675"/>
      <c r="DV20" s="675"/>
      <c r="DW20" s="675"/>
      <c r="DX20" s="675"/>
      <c r="DY20" s="675">
        <v>2861.58</v>
      </c>
      <c r="DZ20" s="675"/>
      <c r="EA20" s="675"/>
      <c r="EB20" s="675"/>
      <c r="EC20" s="675"/>
      <c r="ED20" s="675"/>
      <c r="EE20" s="675"/>
      <c r="EF20" s="675"/>
      <c r="EG20" s="675"/>
      <c r="EH20" s="675"/>
      <c r="EI20" s="675"/>
      <c r="EJ20" s="675"/>
      <c r="EK20" s="675"/>
      <c r="EL20" s="675"/>
      <c r="EM20" s="675"/>
      <c r="EN20" s="675"/>
      <c r="EO20" s="675">
        <f>(AO20+DY20)*12*4</f>
        <v>1053062.4000000001</v>
      </c>
      <c r="EP20" s="675"/>
      <c r="EQ20" s="675"/>
      <c r="ER20" s="675"/>
      <c r="ES20" s="675"/>
      <c r="ET20" s="675"/>
      <c r="EU20" s="675"/>
      <c r="EV20" s="675"/>
      <c r="EW20" s="675"/>
      <c r="EX20" s="675"/>
      <c r="EY20" s="675"/>
      <c r="EZ20" s="675"/>
      <c r="FA20" s="675"/>
      <c r="FB20" s="675"/>
      <c r="FC20" s="675"/>
      <c r="FD20" s="675"/>
      <c r="FE20" s="675"/>
    </row>
    <row r="21" spans="1:161" s="48" customFormat="1" ht="28.5" customHeight="1" x14ac:dyDescent="0.25">
      <c r="A21" s="646" t="s">
        <v>150</v>
      </c>
      <c r="B21" s="646"/>
      <c r="C21" s="646"/>
      <c r="D21" s="646"/>
      <c r="E21" s="646"/>
      <c r="F21" s="646"/>
      <c r="G21" s="654" t="s">
        <v>301</v>
      </c>
      <c r="H21" s="654"/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45">
        <v>13</v>
      </c>
      <c r="Z21" s="645"/>
      <c r="AA21" s="645"/>
      <c r="AB21" s="645"/>
      <c r="AC21" s="645"/>
      <c r="AD21" s="645"/>
      <c r="AE21" s="645"/>
      <c r="AF21" s="645"/>
      <c r="AG21" s="645"/>
      <c r="AH21" s="645"/>
      <c r="AI21" s="645"/>
      <c r="AJ21" s="645"/>
      <c r="AK21" s="645"/>
      <c r="AL21" s="645"/>
      <c r="AM21" s="645"/>
      <c r="AN21" s="645"/>
      <c r="AO21" s="675">
        <f>BF21+BX21+CQ21</f>
        <v>15800</v>
      </c>
      <c r="AP21" s="675"/>
      <c r="AQ21" s="675"/>
      <c r="AR21" s="675"/>
      <c r="AS21" s="675"/>
      <c r="AT21" s="675"/>
      <c r="AU21" s="675"/>
      <c r="AV21" s="675"/>
      <c r="AW21" s="675"/>
      <c r="AX21" s="675"/>
      <c r="AY21" s="675"/>
      <c r="AZ21" s="675"/>
      <c r="BA21" s="675"/>
      <c r="BB21" s="675"/>
      <c r="BC21" s="675"/>
      <c r="BD21" s="675"/>
      <c r="BE21" s="675"/>
      <c r="BF21" s="675">
        <v>5300</v>
      </c>
      <c r="BG21" s="675"/>
      <c r="BH21" s="675"/>
      <c r="BI21" s="675"/>
      <c r="BJ21" s="675"/>
      <c r="BK21" s="675"/>
      <c r="BL21" s="675"/>
      <c r="BM21" s="675"/>
      <c r="BN21" s="675"/>
      <c r="BO21" s="675"/>
      <c r="BP21" s="675"/>
      <c r="BQ21" s="675"/>
      <c r="BR21" s="675"/>
      <c r="BS21" s="675"/>
      <c r="BT21" s="675"/>
      <c r="BU21" s="675"/>
      <c r="BV21" s="675"/>
      <c r="BW21" s="675"/>
      <c r="BX21" s="675">
        <v>3000</v>
      </c>
      <c r="BY21" s="675"/>
      <c r="BZ21" s="675"/>
      <c r="CA21" s="675"/>
      <c r="CB21" s="675"/>
      <c r="CC21" s="675"/>
      <c r="CD21" s="675"/>
      <c r="CE21" s="675"/>
      <c r="CF21" s="675"/>
      <c r="CG21" s="675"/>
      <c r="CH21" s="675"/>
      <c r="CI21" s="675"/>
      <c r="CJ21" s="675"/>
      <c r="CK21" s="675"/>
      <c r="CL21" s="675"/>
      <c r="CM21" s="675"/>
      <c r="CN21" s="675"/>
      <c r="CO21" s="675"/>
      <c r="CP21" s="675"/>
      <c r="CQ21" s="675">
        <v>7500</v>
      </c>
      <c r="CR21" s="675"/>
      <c r="CS21" s="675"/>
      <c r="CT21" s="675"/>
      <c r="CU21" s="675"/>
      <c r="CV21" s="675"/>
      <c r="CW21" s="675"/>
      <c r="CX21" s="675"/>
      <c r="CY21" s="675"/>
      <c r="CZ21" s="675"/>
      <c r="DA21" s="675"/>
      <c r="DB21" s="675"/>
      <c r="DC21" s="675"/>
      <c r="DD21" s="675"/>
      <c r="DE21" s="675"/>
      <c r="DF21" s="675"/>
      <c r="DG21" s="675"/>
      <c r="DH21" s="675"/>
      <c r="DI21" s="675"/>
      <c r="DJ21" s="675"/>
      <c r="DK21" s="675"/>
      <c r="DL21" s="675"/>
      <c r="DM21" s="675"/>
      <c r="DN21" s="675"/>
      <c r="DO21" s="675"/>
      <c r="DP21" s="675"/>
      <c r="DQ21" s="675"/>
      <c r="DR21" s="675"/>
      <c r="DS21" s="675"/>
      <c r="DT21" s="675"/>
      <c r="DU21" s="675"/>
      <c r="DV21" s="675"/>
      <c r="DW21" s="675"/>
      <c r="DX21" s="675"/>
      <c r="DY21" s="675">
        <v>2370</v>
      </c>
      <c r="DZ21" s="675"/>
      <c r="EA21" s="675"/>
      <c r="EB21" s="675"/>
      <c r="EC21" s="675"/>
      <c r="ED21" s="675"/>
      <c r="EE21" s="675"/>
      <c r="EF21" s="675"/>
      <c r="EG21" s="675"/>
      <c r="EH21" s="675"/>
      <c r="EI21" s="675"/>
      <c r="EJ21" s="675"/>
      <c r="EK21" s="675"/>
      <c r="EL21" s="675"/>
      <c r="EM21" s="675"/>
      <c r="EN21" s="675"/>
      <c r="EO21" s="675">
        <f>(AO21+DY21)*12*13</f>
        <v>2834520</v>
      </c>
      <c r="EP21" s="675"/>
      <c r="EQ21" s="675"/>
      <c r="ER21" s="675"/>
      <c r="ES21" s="675"/>
      <c r="ET21" s="675"/>
      <c r="EU21" s="675"/>
      <c r="EV21" s="675"/>
      <c r="EW21" s="675"/>
      <c r="EX21" s="675"/>
      <c r="EY21" s="675"/>
      <c r="EZ21" s="675"/>
      <c r="FA21" s="675"/>
      <c r="FB21" s="675"/>
      <c r="FC21" s="675"/>
      <c r="FD21" s="675"/>
      <c r="FE21" s="675"/>
    </row>
    <row r="22" spans="1:161" s="48" customFormat="1" ht="30.75" customHeight="1" x14ac:dyDescent="0.25">
      <c r="A22" s="703" t="s">
        <v>127</v>
      </c>
      <c r="B22" s="658"/>
      <c r="C22" s="658"/>
      <c r="D22" s="658"/>
      <c r="E22" s="658"/>
      <c r="F22" s="658"/>
      <c r="G22" s="658"/>
      <c r="H22" s="658"/>
      <c r="I22" s="658"/>
      <c r="J22" s="658"/>
      <c r="K22" s="658"/>
      <c r="L22" s="658"/>
      <c r="M22" s="658"/>
      <c r="N22" s="658"/>
      <c r="O22" s="658"/>
      <c r="P22" s="658"/>
      <c r="Q22" s="658"/>
      <c r="R22" s="658"/>
      <c r="S22" s="658"/>
      <c r="T22" s="658"/>
      <c r="U22" s="658"/>
      <c r="V22" s="658"/>
      <c r="W22" s="658"/>
      <c r="X22" s="659"/>
      <c r="Y22" s="645" t="s">
        <v>128</v>
      </c>
      <c r="Z22" s="645"/>
      <c r="AA22" s="645"/>
      <c r="AB22" s="645"/>
      <c r="AC22" s="645"/>
      <c r="AD22" s="645"/>
      <c r="AE22" s="645"/>
      <c r="AF22" s="645"/>
      <c r="AG22" s="645"/>
      <c r="AH22" s="645"/>
      <c r="AI22" s="645"/>
      <c r="AJ22" s="645"/>
      <c r="AK22" s="645"/>
      <c r="AL22" s="645"/>
      <c r="AM22" s="645"/>
      <c r="AN22" s="645"/>
      <c r="AO22" s="675"/>
      <c r="AP22" s="675"/>
      <c r="AQ22" s="675"/>
      <c r="AR22" s="675"/>
      <c r="AS22" s="675"/>
      <c r="AT22" s="675"/>
      <c r="AU22" s="675"/>
      <c r="AV22" s="675"/>
      <c r="AW22" s="675"/>
      <c r="AX22" s="675"/>
      <c r="AY22" s="675"/>
      <c r="AZ22" s="675"/>
      <c r="BA22" s="675"/>
      <c r="BB22" s="675"/>
      <c r="BC22" s="675"/>
      <c r="BD22" s="675"/>
      <c r="BE22" s="675"/>
      <c r="BF22" s="675" t="s">
        <v>128</v>
      </c>
      <c r="BG22" s="675"/>
      <c r="BH22" s="675"/>
      <c r="BI22" s="675"/>
      <c r="BJ22" s="675"/>
      <c r="BK22" s="675"/>
      <c r="BL22" s="675"/>
      <c r="BM22" s="675"/>
      <c r="BN22" s="675"/>
      <c r="BO22" s="675"/>
      <c r="BP22" s="675"/>
      <c r="BQ22" s="675"/>
      <c r="BR22" s="675"/>
      <c r="BS22" s="675"/>
      <c r="BT22" s="675"/>
      <c r="BU22" s="675"/>
      <c r="BV22" s="675"/>
      <c r="BW22" s="675"/>
      <c r="BX22" s="675" t="s">
        <v>128</v>
      </c>
      <c r="BY22" s="675"/>
      <c r="BZ22" s="675"/>
      <c r="CA22" s="675"/>
      <c r="CB22" s="675"/>
      <c r="CC22" s="675"/>
      <c r="CD22" s="675"/>
      <c r="CE22" s="675"/>
      <c r="CF22" s="675"/>
      <c r="CG22" s="675"/>
      <c r="CH22" s="675"/>
      <c r="CI22" s="675"/>
      <c r="CJ22" s="675"/>
      <c r="CK22" s="675"/>
      <c r="CL22" s="675"/>
      <c r="CM22" s="675"/>
      <c r="CN22" s="675"/>
      <c r="CO22" s="675"/>
      <c r="CP22" s="675"/>
      <c r="CQ22" s="675" t="s">
        <v>128</v>
      </c>
      <c r="CR22" s="675"/>
      <c r="CS22" s="675"/>
      <c r="CT22" s="675"/>
      <c r="CU22" s="675"/>
      <c r="CV22" s="675"/>
      <c r="CW22" s="675"/>
      <c r="CX22" s="675"/>
      <c r="CY22" s="675"/>
      <c r="CZ22" s="675"/>
      <c r="DA22" s="675"/>
      <c r="DB22" s="675"/>
      <c r="DC22" s="675"/>
      <c r="DD22" s="675"/>
      <c r="DE22" s="675"/>
      <c r="DF22" s="675"/>
      <c r="DG22" s="675"/>
      <c r="DH22" s="675"/>
      <c r="DI22" s="675" t="s">
        <v>128</v>
      </c>
      <c r="DJ22" s="675"/>
      <c r="DK22" s="675"/>
      <c r="DL22" s="675"/>
      <c r="DM22" s="675"/>
      <c r="DN22" s="675"/>
      <c r="DO22" s="675"/>
      <c r="DP22" s="675"/>
      <c r="DQ22" s="675"/>
      <c r="DR22" s="675"/>
      <c r="DS22" s="675"/>
      <c r="DT22" s="675"/>
      <c r="DU22" s="675"/>
      <c r="DV22" s="675"/>
      <c r="DW22" s="675"/>
      <c r="DX22" s="675"/>
      <c r="DY22" s="675" t="s">
        <v>128</v>
      </c>
      <c r="DZ22" s="675"/>
      <c r="EA22" s="675"/>
      <c r="EB22" s="675"/>
      <c r="EC22" s="675"/>
      <c r="ED22" s="675"/>
      <c r="EE22" s="675"/>
      <c r="EF22" s="675"/>
      <c r="EG22" s="675"/>
      <c r="EH22" s="675"/>
      <c r="EI22" s="675"/>
      <c r="EJ22" s="675"/>
      <c r="EK22" s="675"/>
      <c r="EL22" s="675"/>
      <c r="EM22" s="675"/>
      <c r="EN22" s="675"/>
      <c r="EO22" s="675">
        <v>5865200</v>
      </c>
      <c r="EP22" s="675"/>
      <c r="EQ22" s="675"/>
      <c r="ER22" s="675"/>
      <c r="ES22" s="675"/>
      <c r="ET22" s="675"/>
      <c r="EU22" s="675"/>
      <c r="EV22" s="675"/>
      <c r="EW22" s="675"/>
      <c r="EX22" s="675"/>
      <c r="EY22" s="675"/>
      <c r="EZ22" s="675"/>
      <c r="FA22" s="675"/>
      <c r="FB22" s="675"/>
      <c r="FC22" s="675"/>
      <c r="FD22" s="675"/>
      <c r="FE22" s="675"/>
    </row>
    <row r="23" spans="1:161" ht="49.5" customHeight="1" x14ac:dyDescent="0.2">
      <c r="A23" s="646" t="s">
        <v>318</v>
      </c>
      <c r="B23" s="646"/>
      <c r="C23" s="646"/>
      <c r="D23" s="646"/>
      <c r="E23" s="646"/>
      <c r="F23" s="646"/>
      <c r="G23" s="654" t="s">
        <v>462</v>
      </c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45">
        <v>10</v>
      </c>
      <c r="Z23" s="645"/>
      <c r="AA23" s="645"/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/>
      <c r="AN23" s="645"/>
      <c r="AO23" s="675">
        <f>BF23+BX23+CQ23</f>
        <v>7500</v>
      </c>
      <c r="AP23" s="675"/>
      <c r="AQ23" s="675"/>
      <c r="AR23" s="675"/>
      <c r="AS23" s="675"/>
      <c r="AT23" s="675"/>
      <c r="AU23" s="675"/>
      <c r="AV23" s="675"/>
      <c r="AW23" s="675"/>
      <c r="AX23" s="675"/>
      <c r="AY23" s="675"/>
      <c r="AZ23" s="675"/>
      <c r="BA23" s="675"/>
      <c r="BB23" s="675"/>
      <c r="BC23" s="675"/>
      <c r="BD23" s="675"/>
      <c r="BE23" s="675"/>
      <c r="BF23" s="675">
        <v>7500</v>
      </c>
      <c r="BG23" s="675"/>
      <c r="BH23" s="675"/>
      <c r="BI23" s="675"/>
      <c r="BJ23" s="675"/>
      <c r="BK23" s="675"/>
      <c r="BL23" s="675"/>
      <c r="BM23" s="675"/>
      <c r="BN23" s="675"/>
      <c r="BO23" s="675"/>
      <c r="BP23" s="675"/>
      <c r="BQ23" s="675"/>
      <c r="BR23" s="675"/>
      <c r="BS23" s="675"/>
      <c r="BT23" s="675"/>
      <c r="BU23" s="675"/>
      <c r="BV23" s="675"/>
      <c r="BW23" s="675"/>
      <c r="BX23" s="675"/>
      <c r="BY23" s="675"/>
      <c r="BZ23" s="675"/>
      <c r="CA23" s="675"/>
      <c r="CB23" s="675"/>
      <c r="CC23" s="675"/>
      <c r="CD23" s="675"/>
      <c r="CE23" s="675"/>
      <c r="CF23" s="675"/>
      <c r="CG23" s="675"/>
      <c r="CH23" s="675"/>
      <c r="CI23" s="675"/>
      <c r="CJ23" s="675"/>
      <c r="CK23" s="675"/>
      <c r="CL23" s="675"/>
      <c r="CM23" s="675"/>
      <c r="CN23" s="675"/>
      <c r="CO23" s="675"/>
      <c r="CP23" s="675"/>
      <c r="CQ23" s="675"/>
      <c r="CR23" s="675"/>
      <c r="CS23" s="675"/>
      <c r="CT23" s="675"/>
      <c r="CU23" s="675"/>
      <c r="CV23" s="675"/>
      <c r="CW23" s="675"/>
      <c r="CX23" s="675"/>
      <c r="CY23" s="675"/>
      <c r="CZ23" s="675"/>
      <c r="DA23" s="675"/>
      <c r="DB23" s="675"/>
      <c r="DC23" s="675"/>
      <c r="DD23" s="675"/>
      <c r="DE23" s="675"/>
      <c r="DF23" s="675"/>
      <c r="DG23" s="675"/>
      <c r="DH23" s="675"/>
      <c r="DI23" s="675"/>
      <c r="DJ23" s="675"/>
      <c r="DK23" s="675"/>
      <c r="DL23" s="675"/>
      <c r="DM23" s="675"/>
      <c r="DN23" s="675"/>
      <c r="DO23" s="675"/>
      <c r="DP23" s="675"/>
      <c r="DQ23" s="675"/>
      <c r="DR23" s="675"/>
      <c r="DS23" s="675"/>
      <c r="DT23" s="675"/>
      <c r="DU23" s="675"/>
      <c r="DV23" s="675"/>
      <c r="DW23" s="675"/>
      <c r="DX23" s="675"/>
      <c r="DY23" s="675">
        <v>1125</v>
      </c>
      <c r="DZ23" s="675"/>
      <c r="EA23" s="675"/>
      <c r="EB23" s="675"/>
      <c r="EC23" s="675"/>
      <c r="ED23" s="675"/>
      <c r="EE23" s="675"/>
      <c r="EF23" s="675"/>
      <c r="EG23" s="675"/>
      <c r="EH23" s="675"/>
      <c r="EI23" s="675"/>
      <c r="EJ23" s="675"/>
      <c r="EK23" s="675"/>
      <c r="EL23" s="675"/>
      <c r="EM23" s="675"/>
      <c r="EN23" s="675"/>
      <c r="EO23" s="675">
        <v>76300</v>
      </c>
      <c r="EP23" s="675"/>
      <c r="EQ23" s="675"/>
      <c r="ER23" s="675"/>
      <c r="ES23" s="675"/>
      <c r="ET23" s="675"/>
      <c r="EU23" s="675"/>
      <c r="EV23" s="675"/>
      <c r="EW23" s="675"/>
      <c r="EX23" s="675"/>
      <c r="EY23" s="675"/>
      <c r="EZ23" s="675"/>
      <c r="FA23" s="675"/>
      <c r="FB23" s="675"/>
      <c r="FC23" s="675"/>
      <c r="FD23" s="675"/>
      <c r="FE23" s="675"/>
    </row>
  </sheetData>
  <mergeCells count="78">
    <mergeCell ref="A22:X22"/>
    <mergeCell ref="Y22:AN22"/>
    <mergeCell ref="AO22:BE22"/>
    <mergeCell ref="BF22:BW22"/>
    <mergeCell ref="BX22:CP22"/>
    <mergeCell ref="CQ22:DH22"/>
    <mergeCell ref="DI22:DX22"/>
    <mergeCell ref="DI20:DX20"/>
    <mergeCell ref="DY20:EN20"/>
    <mergeCell ref="EO20:FE20"/>
    <mergeCell ref="DY22:EN22"/>
    <mergeCell ref="EO22:FE22"/>
    <mergeCell ref="DI21:DX21"/>
    <mergeCell ref="DY21:EN21"/>
    <mergeCell ref="EO21:FE21"/>
    <mergeCell ref="A21:F21"/>
    <mergeCell ref="G21:X21"/>
    <mergeCell ref="Y21:AN21"/>
    <mergeCell ref="AO21:BE21"/>
    <mergeCell ref="BF21:BW21"/>
    <mergeCell ref="BX21:CP21"/>
    <mergeCell ref="CQ21:DH21"/>
    <mergeCell ref="DI19:DX19"/>
    <mergeCell ref="DY19:EN19"/>
    <mergeCell ref="EO19:FE19"/>
    <mergeCell ref="BX20:CP20"/>
    <mergeCell ref="CQ20:DH20"/>
    <mergeCell ref="BX19:CP19"/>
    <mergeCell ref="CQ19:DH19"/>
    <mergeCell ref="A20:F20"/>
    <mergeCell ref="G20:X20"/>
    <mergeCell ref="Y20:AN20"/>
    <mergeCell ref="AO20:BE20"/>
    <mergeCell ref="BF20:BW20"/>
    <mergeCell ref="A19:F19"/>
    <mergeCell ref="G19:X19"/>
    <mergeCell ref="Y19:AN19"/>
    <mergeCell ref="AO19:BE19"/>
    <mergeCell ref="BF19:BW19"/>
    <mergeCell ref="BX18:CP18"/>
    <mergeCell ref="CQ18:DH18"/>
    <mergeCell ref="DI18:DX18"/>
    <mergeCell ref="DY18:EN18"/>
    <mergeCell ref="EO18:FE18"/>
    <mergeCell ref="A18:F18"/>
    <mergeCell ref="G18:X18"/>
    <mergeCell ref="Y18:AN18"/>
    <mergeCell ref="AO18:BE18"/>
    <mergeCell ref="BF18:BW18"/>
    <mergeCell ref="A13:FE13"/>
    <mergeCell ref="A15:F17"/>
    <mergeCell ref="G15:X17"/>
    <mergeCell ref="Y15:AN17"/>
    <mergeCell ref="AO15:DH15"/>
    <mergeCell ref="DI15:DX17"/>
    <mergeCell ref="DY15:EN17"/>
    <mergeCell ref="EO15:FE17"/>
    <mergeCell ref="AO16:BE17"/>
    <mergeCell ref="BF16:DH16"/>
    <mergeCell ref="BF17:BW17"/>
    <mergeCell ref="BX17:CP17"/>
    <mergeCell ref="CQ17:DH17"/>
    <mergeCell ref="DA2:FE2"/>
    <mergeCell ref="A5:FE5"/>
    <mergeCell ref="A7:FE7"/>
    <mergeCell ref="X9:FE9"/>
    <mergeCell ref="A11:AO11"/>
    <mergeCell ref="AP11:FE11"/>
    <mergeCell ref="A23:F23"/>
    <mergeCell ref="G23:X23"/>
    <mergeCell ref="Y23:AN23"/>
    <mergeCell ref="AO23:BE23"/>
    <mergeCell ref="BF23:BW23"/>
    <mergeCell ref="BX23:CP23"/>
    <mergeCell ref="CQ23:DH23"/>
    <mergeCell ref="DI23:DX23"/>
    <mergeCell ref="DY23:EN23"/>
    <mergeCell ref="EO23:FE2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L14" sqref="L14"/>
    </sheetView>
  </sheetViews>
  <sheetFormatPr defaultRowHeight="15" x14ac:dyDescent="0.25"/>
  <cols>
    <col min="1" max="1" width="9.140625" style="60"/>
    <col min="2" max="2" width="11" style="60" customWidth="1"/>
    <col min="3" max="5" width="9.140625" style="60"/>
    <col min="6" max="6" width="5.7109375" style="60" customWidth="1"/>
    <col min="7" max="7" width="9.140625" style="60"/>
    <col min="8" max="8" width="12.28515625" style="60" customWidth="1"/>
    <col min="9" max="9" width="12.85546875" style="60" customWidth="1"/>
    <col min="10" max="10" width="11.42578125" style="60" customWidth="1"/>
    <col min="11" max="11" width="10.28515625" style="60" customWidth="1"/>
    <col min="12" max="16384" width="9.140625" style="60"/>
  </cols>
  <sheetData>
    <row r="1" spans="1:11" ht="33.75" customHeight="1" x14ac:dyDescent="0.25">
      <c r="A1" s="1"/>
      <c r="B1" s="69"/>
      <c r="C1" s="486" t="s">
        <v>436</v>
      </c>
      <c r="D1" s="486"/>
      <c r="E1" s="486"/>
      <c r="F1" s="486"/>
      <c r="G1" s="486"/>
      <c r="H1" s="486"/>
      <c r="I1" s="486"/>
      <c r="J1" s="69"/>
      <c r="K1" s="1"/>
    </row>
    <row r="2" spans="1:11" ht="27.75" customHeight="1" x14ac:dyDescent="0.25">
      <c r="A2" s="446" t="s">
        <v>214</v>
      </c>
      <c r="B2" s="446"/>
      <c r="C2" s="446" t="s">
        <v>215</v>
      </c>
      <c r="D2" s="446"/>
    </row>
    <row r="3" spans="1:11" ht="3.75" customHeight="1" x14ac:dyDescent="0.25"/>
    <row r="4" spans="1:11" ht="0.75" hidden="1" customHeight="1" x14ac:dyDescent="0.25"/>
    <row r="5" spans="1:11" x14ac:dyDescent="0.25">
      <c r="A5" s="735" t="s">
        <v>220</v>
      </c>
      <c r="B5" s="735"/>
      <c r="C5" s="735"/>
      <c r="D5" s="735"/>
      <c r="E5" s="735"/>
      <c r="F5" s="735"/>
      <c r="G5" s="735"/>
      <c r="H5" s="735"/>
      <c r="I5" s="735"/>
      <c r="J5" s="735"/>
    </row>
    <row r="6" spans="1:11" ht="15" customHeight="1" x14ac:dyDescent="0.25">
      <c r="A6" s="576" t="s">
        <v>1</v>
      </c>
      <c r="B6" s="576"/>
      <c r="C6" s="576"/>
      <c r="D6" s="576"/>
      <c r="E6" s="576"/>
      <c r="F6" s="576"/>
      <c r="G6" s="577" t="s">
        <v>72</v>
      </c>
      <c r="H6" s="732" t="s">
        <v>83</v>
      </c>
      <c r="I6" s="733"/>
      <c r="J6" s="734"/>
    </row>
    <row r="7" spans="1:11" ht="95.25" customHeight="1" x14ac:dyDescent="0.25">
      <c r="A7" s="576"/>
      <c r="B7" s="576"/>
      <c r="C7" s="576"/>
      <c r="D7" s="576"/>
      <c r="E7" s="576"/>
      <c r="F7" s="576"/>
      <c r="G7" s="577"/>
      <c r="H7" s="68" t="s">
        <v>433</v>
      </c>
      <c r="I7" s="68" t="s">
        <v>434</v>
      </c>
      <c r="J7" s="68" t="s">
        <v>435</v>
      </c>
    </row>
    <row r="8" spans="1:11" x14ac:dyDescent="0.25">
      <c r="A8" s="736">
        <v>1</v>
      </c>
      <c r="B8" s="736"/>
      <c r="C8" s="736"/>
      <c r="D8" s="736"/>
      <c r="E8" s="736"/>
      <c r="F8" s="736"/>
      <c r="G8" s="38">
        <v>2</v>
      </c>
      <c r="H8" s="38">
        <v>3</v>
      </c>
      <c r="I8" s="38">
        <v>5</v>
      </c>
      <c r="J8" s="38">
        <v>6</v>
      </c>
    </row>
    <row r="9" spans="1:11" ht="20.25" customHeight="1" x14ac:dyDescent="0.25">
      <c r="A9" s="623" t="s">
        <v>41</v>
      </c>
      <c r="B9" s="623"/>
      <c r="C9" s="623"/>
      <c r="D9" s="623"/>
      <c r="E9" s="623"/>
      <c r="F9" s="620"/>
      <c r="G9" s="41" t="s">
        <v>218</v>
      </c>
      <c r="H9" s="305">
        <f>H12</f>
        <v>16178.95</v>
      </c>
      <c r="I9" s="222"/>
      <c r="J9" s="222"/>
    </row>
    <row r="10" spans="1:11" ht="12.75" customHeight="1" x14ac:dyDescent="0.25">
      <c r="A10" s="737" t="s">
        <v>7</v>
      </c>
      <c r="B10" s="737"/>
      <c r="C10" s="737"/>
      <c r="D10" s="737"/>
      <c r="E10" s="737"/>
      <c r="F10" s="737"/>
      <c r="G10" s="578" t="s">
        <v>217</v>
      </c>
      <c r="H10" s="730"/>
      <c r="I10" s="580"/>
      <c r="J10" s="580"/>
    </row>
    <row r="11" spans="1:11" ht="14.25" customHeight="1" x14ac:dyDescent="0.25">
      <c r="A11" s="738" t="s">
        <v>216</v>
      </c>
      <c r="B11" s="738"/>
      <c r="C11" s="738"/>
      <c r="D11" s="738"/>
      <c r="E11" s="738"/>
      <c r="F11" s="739"/>
      <c r="G11" s="579"/>
      <c r="H11" s="731"/>
      <c r="I11" s="581"/>
      <c r="J11" s="581"/>
    </row>
    <row r="12" spans="1:11" ht="64.5" customHeight="1" x14ac:dyDescent="0.25">
      <c r="A12" s="587" t="s">
        <v>221</v>
      </c>
      <c r="B12" s="587"/>
      <c r="C12" s="587"/>
      <c r="D12" s="587"/>
      <c r="E12" s="587"/>
      <c r="F12" s="729"/>
      <c r="G12" s="41" t="s">
        <v>219</v>
      </c>
      <c r="H12" s="222">
        <v>16178.95</v>
      </c>
      <c r="I12" s="222"/>
      <c r="J12" s="222"/>
    </row>
    <row r="13" spans="1:11" ht="49.5" customHeight="1" x14ac:dyDescent="0.25">
      <c r="A13" s="587" t="s">
        <v>222</v>
      </c>
      <c r="B13" s="587"/>
      <c r="C13" s="587"/>
      <c r="D13" s="587"/>
      <c r="E13" s="587"/>
      <c r="F13" s="729"/>
      <c r="G13" s="41" t="s">
        <v>225</v>
      </c>
      <c r="H13" s="222"/>
      <c r="I13" s="222"/>
      <c r="J13" s="222"/>
    </row>
    <row r="14" spans="1:11" ht="45.75" customHeight="1" x14ac:dyDescent="0.25">
      <c r="A14" s="587" t="s">
        <v>223</v>
      </c>
      <c r="B14" s="587"/>
      <c r="C14" s="587"/>
      <c r="D14" s="587"/>
      <c r="E14" s="587"/>
      <c r="F14" s="729"/>
      <c r="G14" s="41" t="s">
        <v>226</v>
      </c>
      <c r="H14" s="222"/>
      <c r="I14" s="222"/>
      <c r="J14" s="222"/>
    </row>
    <row r="15" spans="1:11" ht="18.75" customHeight="1" x14ac:dyDescent="0.25">
      <c r="A15" s="587" t="s">
        <v>224</v>
      </c>
      <c r="B15" s="587"/>
      <c r="C15" s="587"/>
      <c r="D15" s="587"/>
      <c r="E15" s="587"/>
      <c r="F15" s="729"/>
      <c r="G15" s="41" t="s">
        <v>227</v>
      </c>
      <c r="H15" s="222"/>
      <c r="I15" s="222"/>
      <c r="J15" s="222"/>
    </row>
    <row r="17" spans="1:11" ht="15.75" thickBot="1" x14ac:dyDescent="0.3">
      <c r="A17" s="486" t="s">
        <v>59</v>
      </c>
      <c r="B17" s="486"/>
      <c r="C17" s="483" t="s">
        <v>287</v>
      </c>
      <c r="D17" s="483"/>
      <c r="E17" s="115"/>
      <c r="F17" s="480"/>
      <c r="G17" s="480"/>
      <c r="H17" s="117"/>
      <c r="I17" s="482" t="s">
        <v>288</v>
      </c>
      <c r="J17" s="482"/>
      <c r="K17" s="116"/>
    </row>
    <row r="18" spans="1:11" x14ac:dyDescent="0.25">
      <c r="A18" s="486"/>
      <c r="B18" s="486"/>
      <c r="C18" s="479" t="s">
        <v>60</v>
      </c>
      <c r="D18" s="479"/>
      <c r="E18" s="115"/>
      <c r="F18" s="485" t="s">
        <v>61</v>
      </c>
      <c r="G18" s="485"/>
      <c r="H18" s="118"/>
      <c r="I18" s="446" t="s">
        <v>62</v>
      </c>
      <c r="J18" s="446"/>
      <c r="K18" s="116"/>
    </row>
    <row r="19" spans="1:11" x14ac:dyDescent="0.25">
      <c r="A19" s="115"/>
      <c r="B19" s="115"/>
      <c r="C19" s="115"/>
      <c r="D19" s="115"/>
      <c r="E19" s="115"/>
      <c r="F19" s="115"/>
      <c r="G19" s="115"/>
      <c r="H19" s="115"/>
      <c r="I19" s="116"/>
      <c r="J19" s="116"/>
      <c r="K19" s="116"/>
    </row>
    <row r="20" spans="1:11" ht="15.75" thickBot="1" x14ac:dyDescent="0.3">
      <c r="A20" s="432" t="s">
        <v>63</v>
      </c>
      <c r="B20" s="432"/>
      <c r="C20" s="480" t="s">
        <v>294</v>
      </c>
      <c r="D20" s="480"/>
      <c r="E20" s="115"/>
      <c r="F20" s="480"/>
      <c r="G20" s="480"/>
      <c r="H20" s="116"/>
      <c r="I20" s="482" t="s">
        <v>295</v>
      </c>
      <c r="J20" s="482"/>
      <c r="K20" s="116"/>
    </row>
    <row r="21" spans="1:11" x14ac:dyDescent="0.25">
      <c r="A21" s="432"/>
      <c r="B21" s="432"/>
      <c r="C21" s="479" t="s">
        <v>60</v>
      </c>
      <c r="D21" s="479"/>
      <c r="E21" s="115"/>
      <c r="F21" s="485" t="s">
        <v>61</v>
      </c>
      <c r="G21" s="485"/>
      <c r="H21" s="116"/>
      <c r="I21" s="484" t="s">
        <v>62</v>
      </c>
      <c r="J21" s="484"/>
      <c r="K21" s="116"/>
    </row>
    <row r="23" spans="1:11" x14ac:dyDescent="0.25">
      <c r="A23" s="740" t="s">
        <v>469</v>
      </c>
      <c r="B23" s="740"/>
      <c r="C23" s="740"/>
      <c r="D23" s="740"/>
    </row>
  </sheetData>
  <mergeCells count="34">
    <mergeCell ref="A23:D23"/>
    <mergeCell ref="A20:B21"/>
    <mergeCell ref="C20:D20"/>
    <mergeCell ref="F20:G20"/>
    <mergeCell ref="I20:J20"/>
    <mergeCell ref="C21:D21"/>
    <mergeCell ref="F21:G21"/>
    <mergeCell ref="I21:J21"/>
    <mergeCell ref="A17:B18"/>
    <mergeCell ref="C17:D17"/>
    <mergeCell ref="F17:G17"/>
    <mergeCell ref="I17:J17"/>
    <mergeCell ref="C18:D18"/>
    <mergeCell ref="F18:G18"/>
    <mergeCell ref="I18:J18"/>
    <mergeCell ref="A14:F14"/>
    <mergeCell ref="A15:F15"/>
    <mergeCell ref="A8:F8"/>
    <mergeCell ref="A9:F9"/>
    <mergeCell ref="A10:F10"/>
    <mergeCell ref="A11:F11"/>
    <mergeCell ref="C1:I1"/>
    <mergeCell ref="A12:F12"/>
    <mergeCell ref="A13:F13"/>
    <mergeCell ref="G10:G11"/>
    <mergeCell ref="H10:H11"/>
    <mergeCell ref="I10:I11"/>
    <mergeCell ref="H6:J6"/>
    <mergeCell ref="A2:B2"/>
    <mergeCell ref="C2:D2"/>
    <mergeCell ref="A5:J5"/>
    <mergeCell ref="A6:F7"/>
    <mergeCell ref="G6:G7"/>
    <mergeCell ref="J10:J1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3"/>
  <sheetViews>
    <sheetView workbookViewId="0">
      <selection sqref="A1:FE23"/>
    </sheetView>
  </sheetViews>
  <sheetFormatPr defaultColWidth="0.85546875" defaultRowHeight="12.75" x14ac:dyDescent="0.2"/>
  <cols>
    <col min="1" max="35" width="0.85546875" style="50"/>
    <col min="36" max="36" width="0.140625" style="50" customWidth="1"/>
    <col min="37" max="37" width="0.85546875" style="50" hidden="1" customWidth="1"/>
    <col min="38" max="85" width="0.85546875" style="50"/>
    <col min="86" max="86" width="0.5703125" style="50" customWidth="1"/>
    <col min="87" max="89" width="0.85546875" style="50" hidden="1" customWidth="1"/>
    <col min="90" max="106" width="0.85546875" style="50"/>
    <col min="107" max="107" width="0.5703125" style="50" customWidth="1"/>
    <col min="108" max="110" width="0.85546875" style="50" hidden="1" customWidth="1"/>
    <col min="111" max="123" width="0.85546875" style="50"/>
    <col min="124" max="124" width="3.140625" style="50" customWidth="1"/>
    <col min="125" max="125" width="0.140625" style="50" customWidth="1"/>
    <col min="126" max="127" width="0.85546875" style="50" hidden="1" customWidth="1"/>
    <col min="128" max="16384" width="0.85546875" style="50"/>
  </cols>
  <sheetData>
    <row r="1" spans="1:161" s="54" customFormat="1" ht="12" x14ac:dyDescent="0.2">
      <c r="DA1" s="54" t="s">
        <v>191</v>
      </c>
    </row>
    <row r="2" spans="1:161" s="54" customFormat="1" ht="12" x14ac:dyDescent="0.2">
      <c r="DA2" s="721" t="s">
        <v>192</v>
      </c>
      <c r="DB2" s="721"/>
      <c r="DC2" s="721"/>
      <c r="DD2" s="721"/>
      <c r="DE2" s="721"/>
      <c r="DF2" s="721"/>
      <c r="DG2" s="721"/>
      <c r="DH2" s="721"/>
      <c r="DI2" s="721"/>
      <c r="DJ2" s="721"/>
      <c r="DK2" s="721"/>
      <c r="DL2" s="721"/>
      <c r="DM2" s="721"/>
      <c r="DN2" s="721"/>
      <c r="DO2" s="721"/>
      <c r="DP2" s="721"/>
      <c r="DQ2" s="721"/>
      <c r="DR2" s="721"/>
      <c r="DS2" s="721"/>
      <c r="DT2" s="721"/>
      <c r="DU2" s="721"/>
      <c r="DV2" s="721"/>
      <c r="DW2" s="721"/>
      <c r="DX2" s="721"/>
      <c r="DY2" s="721"/>
      <c r="DZ2" s="721"/>
      <c r="EA2" s="721"/>
      <c r="EB2" s="721"/>
      <c r="EC2" s="721"/>
      <c r="ED2" s="721"/>
      <c r="EE2" s="721"/>
      <c r="EF2" s="721"/>
      <c r="EG2" s="721"/>
      <c r="EH2" s="721"/>
      <c r="EI2" s="721"/>
      <c r="EJ2" s="721"/>
      <c r="EK2" s="721"/>
      <c r="EL2" s="721"/>
      <c r="EM2" s="721"/>
      <c r="EN2" s="721"/>
      <c r="EO2" s="721"/>
      <c r="EP2" s="721"/>
      <c r="EQ2" s="721"/>
      <c r="ER2" s="721"/>
      <c r="ES2" s="721"/>
      <c r="ET2" s="721"/>
      <c r="EU2" s="721"/>
      <c r="EV2" s="721"/>
      <c r="EW2" s="721"/>
      <c r="EX2" s="721"/>
      <c r="EY2" s="721"/>
      <c r="EZ2" s="721"/>
      <c r="FA2" s="721"/>
      <c r="FB2" s="721"/>
      <c r="FC2" s="721"/>
      <c r="FD2" s="721"/>
      <c r="FE2" s="721"/>
    </row>
    <row r="4" spans="1:161" s="57" customFormat="1" ht="15.75" x14ac:dyDescent="0.25">
      <c r="A4" s="722" t="s">
        <v>193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22"/>
      <c r="BU4" s="722"/>
      <c r="BV4" s="722"/>
      <c r="BW4" s="722"/>
      <c r="BX4" s="722"/>
      <c r="BY4" s="722"/>
      <c r="BZ4" s="722"/>
      <c r="CA4" s="722"/>
      <c r="CB4" s="722"/>
      <c r="CC4" s="722"/>
      <c r="CD4" s="722"/>
      <c r="CE4" s="722"/>
      <c r="CF4" s="722"/>
      <c r="CG4" s="722"/>
      <c r="CH4" s="722"/>
      <c r="CI4" s="722"/>
      <c r="CJ4" s="722"/>
      <c r="CK4" s="722"/>
      <c r="CL4" s="722"/>
      <c r="CM4" s="722"/>
      <c r="CN4" s="722"/>
      <c r="CO4" s="722"/>
      <c r="CP4" s="722"/>
      <c r="CQ4" s="722"/>
      <c r="CR4" s="722"/>
      <c r="CS4" s="722"/>
      <c r="CT4" s="722"/>
      <c r="CU4" s="722"/>
      <c r="CV4" s="722"/>
      <c r="CW4" s="722"/>
      <c r="CX4" s="722"/>
      <c r="CY4" s="722"/>
      <c r="CZ4" s="722"/>
      <c r="DA4" s="722"/>
      <c r="DB4" s="722"/>
      <c r="DC4" s="722"/>
      <c r="DD4" s="722"/>
      <c r="DE4" s="722"/>
      <c r="DF4" s="722"/>
      <c r="DG4" s="722"/>
      <c r="DH4" s="722"/>
      <c r="DI4" s="722"/>
      <c r="DJ4" s="722"/>
      <c r="DK4" s="722"/>
      <c r="DL4" s="722"/>
      <c r="DM4" s="722"/>
      <c r="DN4" s="722"/>
      <c r="DO4" s="722"/>
      <c r="DP4" s="722"/>
      <c r="DQ4" s="722"/>
      <c r="DR4" s="722"/>
      <c r="DS4" s="722"/>
      <c r="DT4" s="722"/>
      <c r="DU4" s="722"/>
      <c r="DV4" s="722"/>
      <c r="DW4" s="722"/>
      <c r="DX4" s="722"/>
      <c r="DY4" s="722"/>
      <c r="DZ4" s="722"/>
      <c r="EA4" s="722"/>
      <c r="EB4" s="722"/>
      <c r="EC4" s="722"/>
      <c r="ED4" s="722"/>
      <c r="EE4" s="722"/>
      <c r="EF4" s="722"/>
      <c r="EG4" s="722"/>
      <c r="EH4" s="722"/>
      <c r="EI4" s="722"/>
      <c r="EJ4" s="722"/>
      <c r="EK4" s="722"/>
      <c r="EL4" s="722"/>
      <c r="EM4" s="722"/>
      <c r="EN4" s="722"/>
      <c r="EO4" s="722"/>
      <c r="EP4" s="722"/>
      <c r="EQ4" s="722"/>
      <c r="ER4" s="722"/>
      <c r="ES4" s="722"/>
      <c r="ET4" s="722"/>
      <c r="EU4" s="722"/>
      <c r="EV4" s="722"/>
      <c r="EW4" s="722"/>
      <c r="EX4" s="722"/>
      <c r="EY4" s="722"/>
      <c r="EZ4" s="722"/>
      <c r="FA4" s="722"/>
      <c r="FB4" s="722"/>
      <c r="FC4" s="722"/>
      <c r="FD4" s="722"/>
      <c r="FE4" s="722"/>
    </row>
    <row r="6" spans="1:161" s="49" customFormat="1" ht="15" x14ac:dyDescent="0.25">
      <c r="A6" s="668" t="s">
        <v>194</v>
      </c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8"/>
      <c r="AM6" s="668"/>
      <c r="AN6" s="668"/>
      <c r="AO6" s="668"/>
      <c r="AP6" s="668"/>
      <c r="AQ6" s="668"/>
      <c r="AR6" s="668"/>
      <c r="AS6" s="668"/>
      <c r="AT6" s="668"/>
      <c r="AU6" s="668"/>
      <c r="AV6" s="668"/>
      <c r="AW6" s="668"/>
      <c r="AX6" s="668"/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BI6" s="668"/>
      <c r="BJ6" s="668"/>
      <c r="BK6" s="668"/>
      <c r="BL6" s="668"/>
      <c r="BM6" s="668"/>
      <c r="BN6" s="668"/>
      <c r="BO6" s="668"/>
      <c r="BP6" s="668"/>
      <c r="BQ6" s="668"/>
      <c r="BR6" s="668"/>
      <c r="BS6" s="668"/>
      <c r="BT6" s="668"/>
      <c r="BU6" s="668"/>
      <c r="BV6" s="668"/>
      <c r="BW6" s="668"/>
      <c r="BX6" s="668"/>
      <c r="BY6" s="668"/>
      <c r="BZ6" s="668"/>
      <c r="CA6" s="668"/>
      <c r="CB6" s="668"/>
      <c r="CC6" s="668"/>
      <c r="CD6" s="668"/>
      <c r="CE6" s="668"/>
      <c r="CF6" s="668"/>
      <c r="CG6" s="668"/>
      <c r="CH6" s="668"/>
      <c r="CI6" s="668"/>
      <c r="CJ6" s="668"/>
      <c r="CK6" s="668"/>
      <c r="CL6" s="668"/>
      <c r="CM6" s="668"/>
      <c r="CN6" s="668"/>
      <c r="CO6" s="668"/>
      <c r="CP6" s="668"/>
      <c r="CQ6" s="668"/>
      <c r="CR6" s="668"/>
      <c r="CS6" s="668"/>
      <c r="CT6" s="668"/>
      <c r="CU6" s="668"/>
      <c r="CV6" s="668"/>
      <c r="CW6" s="668"/>
      <c r="CX6" s="668"/>
      <c r="CY6" s="668"/>
      <c r="CZ6" s="668"/>
      <c r="DA6" s="668"/>
      <c r="DB6" s="668"/>
      <c r="DC6" s="668"/>
      <c r="DD6" s="668"/>
      <c r="DE6" s="668"/>
      <c r="DF6" s="668"/>
      <c r="DG6" s="668"/>
      <c r="DH6" s="668"/>
      <c r="DI6" s="668"/>
      <c r="DJ6" s="668"/>
      <c r="DK6" s="668"/>
      <c r="DL6" s="668"/>
      <c r="DM6" s="668"/>
      <c r="DN6" s="668"/>
      <c r="DO6" s="668"/>
      <c r="DP6" s="668"/>
      <c r="DQ6" s="668"/>
      <c r="DR6" s="668"/>
      <c r="DS6" s="668"/>
      <c r="DT6" s="668"/>
      <c r="DU6" s="668"/>
      <c r="DV6" s="668"/>
      <c r="DW6" s="668"/>
      <c r="DX6" s="668"/>
      <c r="DY6" s="668"/>
      <c r="DZ6" s="668"/>
      <c r="EA6" s="668"/>
      <c r="EB6" s="668"/>
      <c r="EC6" s="668"/>
      <c r="ED6" s="668"/>
      <c r="EE6" s="668"/>
      <c r="EF6" s="668"/>
      <c r="EG6" s="668"/>
      <c r="EH6" s="668"/>
      <c r="EI6" s="668"/>
      <c r="EJ6" s="668"/>
      <c r="EK6" s="668"/>
      <c r="EL6" s="668"/>
      <c r="EM6" s="668"/>
      <c r="EN6" s="668"/>
      <c r="EO6" s="668"/>
      <c r="EP6" s="668"/>
      <c r="EQ6" s="668"/>
      <c r="ER6" s="668"/>
      <c r="ES6" s="668"/>
      <c r="ET6" s="668"/>
      <c r="EU6" s="668"/>
      <c r="EV6" s="668"/>
      <c r="EW6" s="668"/>
      <c r="EX6" s="668"/>
      <c r="EY6" s="668"/>
      <c r="EZ6" s="668"/>
      <c r="FA6" s="668"/>
      <c r="FB6" s="668"/>
      <c r="FC6" s="668"/>
      <c r="FD6" s="668"/>
      <c r="FE6" s="668"/>
    </row>
    <row r="7" spans="1:161" ht="9" customHeight="1" x14ac:dyDescent="0.2"/>
    <row r="8" spans="1:161" s="200" customFormat="1" ht="14.25" x14ac:dyDescent="0.2">
      <c r="A8" s="200" t="s">
        <v>153</v>
      </c>
      <c r="X8" s="655" t="s">
        <v>297</v>
      </c>
      <c r="Y8" s="655"/>
      <c r="Z8" s="655"/>
      <c r="AA8" s="655"/>
      <c r="AB8" s="655"/>
      <c r="AC8" s="655"/>
      <c r="AD8" s="655"/>
      <c r="AE8" s="655"/>
      <c r="AF8" s="655"/>
      <c r="AG8" s="655"/>
      <c r="AH8" s="655"/>
      <c r="AI8" s="655"/>
      <c r="AJ8" s="655"/>
      <c r="AK8" s="655"/>
      <c r="AL8" s="655"/>
      <c r="AM8" s="655"/>
      <c r="AN8" s="655"/>
      <c r="AO8" s="655"/>
      <c r="AP8" s="655"/>
      <c r="AQ8" s="655"/>
      <c r="AR8" s="655"/>
      <c r="AS8" s="655"/>
      <c r="AT8" s="655"/>
      <c r="AU8" s="655"/>
      <c r="AV8" s="655"/>
      <c r="AW8" s="655"/>
      <c r="AX8" s="655"/>
      <c r="AY8" s="655"/>
      <c r="AZ8" s="655"/>
      <c r="BA8" s="655"/>
      <c r="BB8" s="655"/>
      <c r="BC8" s="655"/>
      <c r="BD8" s="655"/>
      <c r="BE8" s="655"/>
      <c r="BF8" s="655"/>
      <c r="BG8" s="655"/>
      <c r="BH8" s="655"/>
      <c r="BI8" s="655"/>
      <c r="BJ8" s="655"/>
      <c r="BK8" s="655"/>
      <c r="BL8" s="655"/>
      <c r="BM8" s="655"/>
      <c r="BN8" s="655"/>
      <c r="BO8" s="655"/>
      <c r="BP8" s="655"/>
      <c r="BQ8" s="655"/>
      <c r="BR8" s="655"/>
      <c r="BS8" s="655"/>
      <c r="BT8" s="655"/>
      <c r="BU8" s="655"/>
      <c r="BV8" s="655"/>
      <c r="BW8" s="655"/>
      <c r="BX8" s="655"/>
      <c r="BY8" s="655"/>
      <c r="BZ8" s="655"/>
      <c r="CA8" s="655"/>
      <c r="CB8" s="655"/>
      <c r="CC8" s="655"/>
      <c r="CD8" s="655"/>
      <c r="CE8" s="655"/>
      <c r="CF8" s="655"/>
      <c r="CG8" s="655"/>
      <c r="CH8" s="655"/>
      <c r="CI8" s="655"/>
      <c r="CJ8" s="655"/>
      <c r="CK8" s="655"/>
      <c r="CL8" s="655"/>
      <c r="CM8" s="655"/>
      <c r="CN8" s="655"/>
      <c r="CO8" s="655"/>
      <c r="CP8" s="655"/>
      <c r="CQ8" s="655"/>
      <c r="CR8" s="655"/>
      <c r="CS8" s="655"/>
      <c r="CT8" s="655"/>
      <c r="CU8" s="655"/>
      <c r="CV8" s="655"/>
      <c r="CW8" s="655"/>
      <c r="CX8" s="655"/>
      <c r="CY8" s="655"/>
      <c r="CZ8" s="655"/>
      <c r="DA8" s="655"/>
      <c r="DB8" s="655"/>
      <c r="DC8" s="655"/>
      <c r="DD8" s="655"/>
      <c r="DE8" s="655"/>
      <c r="DF8" s="655"/>
      <c r="DG8" s="655"/>
      <c r="DH8" s="655"/>
      <c r="DI8" s="655"/>
      <c r="DJ8" s="655"/>
      <c r="DK8" s="655"/>
      <c r="DL8" s="655"/>
      <c r="DM8" s="655"/>
      <c r="DN8" s="655"/>
      <c r="DO8" s="655"/>
      <c r="DP8" s="655"/>
      <c r="DQ8" s="655"/>
      <c r="DR8" s="655"/>
      <c r="DS8" s="655"/>
      <c r="DT8" s="655"/>
      <c r="DU8" s="655"/>
      <c r="DV8" s="655"/>
      <c r="DW8" s="655"/>
      <c r="DX8" s="655"/>
      <c r="DY8" s="655"/>
      <c r="DZ8" s="655"/>
      <c r="EA8" s="655"/>
      <c r="EB8" s="655"/>
      <c r="EC8" s="655"/>
      <c r="ED8" s="655"/>
      <c r="EE8" s="655"/>
      <c r="EF8" s="655"/>
      <c r="EG8" s="655"/>
      <c r="EH8" s="655"/>
      <c r="EI8" s="655"/>
      <c r="EJ8" s="655"/>
      <c r="EK8" s="655"/>
      <c r="EL8" s="655"/>
      <c r="EM8" s="655"/>
      <c r="EN8" s="655"/>
      <c r="EO8" s="655"/>
      <c r="EP8" s="655"/>
      <c r="EQ8" s="655"/>
      <c r="ER8" s="655"/>
      <c r="ES8" s="655"/>
      <c r="ET8" s="655"/>
      <c r="EU8" s="655"/>
      <c r="EV8" s="655"/>
      <c r="EW8" s="655"/>
      <c r="EX8" s="655"/>
      <c r="EY8" s="655"/>
      <c r="EZ8" s="655"/>
      <c r="FA8" s="655"/>
      <c r="FB8" s="655"/>
      <c r="FC8" s="655"/>
      <c r="FD8" s="655"/>
      <c r="FE8" s="655"/>
    </row>
    <row r="9" spans="1:161" s="200" customFormat="1" ht="14.25" x14ac:dyDescent="0.2"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200" customFormat="1" ht="14.25" x14ac:dyDescent="0.2">
      <c r="A10" s="656" t="s">
        <v>154</v>
      </c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/>
      <c r="AP10" s="657" t="s">
        <v>302</v>
      </c>
      <c r="AQ10" s="657"/>
      <c r="AR10" s="657"/>
      <c r="AS10" s="657"/>
      <c r="AT10" s="657"/>
      <c r="AU10" s="657"/>
      <c r="AV10" s="657"/>
      <c r="AW10" s="657"/>
      <c r="AX10" s="657"/>
      <c r="AY10" s="657"/>
      <c r="AZ10" s="657"/>
      <c r="BA10" s="657"/>
      <c r="BB10" s="657"/>
      <c r="BC10" s="657"/>
      <c r="BD10" s="657"/>
      <c r="BE10" s="657"/>
      <c r="BF10" s="657"/>
      <c r="BG10" s="657"/>
      <c r="BH10" s="657"/>
      <c r="BI10" s="657"/>
      <c r="BJ10" s="657"/>
      <c r="BK10" s="657"/>
      <c r="BL10" s="657"/>
      <c r="BM10" s="657"/>
      <c r="BN10" s="657"/>
      <c r="BO10" s="657"/>
      <c r="BP10" s="657"/>
      <c r="BQ10" s="657"/>
      <c r="BR10" s="657"/>
      <c r="BS10" s="657"/>
      <c r="BT10" s="657"/>
      <c r="BU10" s="657"/>
      <c r="BV10" s="657"/>
      <c r="BW10" s="657"/>
      <c r="BX10" s="657"/>
      <c r="BY10" s="657"/>
      <c r="BZ10" s="657"/>
      <c r="CA10" s="657"/>
      <c r="CB10" s="657"/>
      <c r="CC10" s="657"/>
      <c r="CD10" s="657"/>
      <c r="CE10" s="657"/>
      <c r="CF10" s="657"/>
      <c r="CG10" s="657"/>
      <c r="CH10" s="657"/>
      <c r="CI10" s="657"/>
      <c r="CJ10" s="657"/>
      <c r="CK10" s="657"/>
      <c r="CL10" s="657"/>
      <c r="CM10" s="657"/>
      <c r="CN10" s="657"/>
      <c r="CO10" s="657"/>
      <c r="CP10" s="657"/>
      <c r="CQ10" s="657"/>
      <c r="CR10" s="657"/>
      <c r="CS10" s="657"/>
      <c r="CT10" s="657"/>
      <c r="CU10" s="657"/>
      <c r="CV10" s="657"/>
      <c r="CW10" s="657"/>
      <c r="CX10" s="657"/>
      <c r="CY10" s="657"/>
      <c r="CZ10" s="657"/>
      <c r="DA10" s="657"/>
      <c r="DB10" s="657"/>
      <c r="DC10" s="657"/>
      <c r="DD10" s="657"/>
      <c r="DE10" s="657"/>
      <c r="DF10" s="657"/>
      <c r="DG10" s="657"/>
      <c r="DH10" s="657"/>
      <c r="DI10" s="657"/>
      <c r="DJ10" s="657"/>
      <c r="DK10" s="657"/>
      <c r="DL10" s="657"/>
      <c r="DM10" s="657"/>
      <c r="DN10" s="657"/>
      <c r="DO10" s="657"/>
      <c r="DP10" s="657"/>
      <c r="DQ10" s="657"/>
      <c r="DR10" s="657"/>
      <c r="DS10" s="657"/>
      <c r="DT10" s="657"/>
      <c r="DU10" s="657"/>
      <c r="DV10" s="657"/>
      <c r="DW10" s="657"/>
      <c r="DX10" s="657"/>
      <c r="DY10" s="657"/>
      <c r="DZ10" s="657"/>
      <c r="EA10" s="657"/>
      <c r="EB10" s="657"/>
      <c r="EC10" s="657"/>
      <c r="ED10" s="657"/>
      <c r="EE10" s="657"/>
      <c r="EF10" s="657"/>
      <c r="EG10" s="657"/>
      <c r="EH10" s="657"/>
      <c r="EI10" s="657"/>
      <c r="EJ10" s="657"/>
      <c r="EK10" s="657"/>
      <c r="EL10" s="657"/>
      <c r="EM10" s="657"/>
      <c r="EN10" s="657"/>
      <c r="EO10" s="657"/>
      <c r="EP10" s="657"/>
      <c r="EQ10" s="657"/>
      <c r="ER10" s="657"/>
      <c r="ES10" s="657"/>
      <c r="ET10" s="657"/>
      <c r="EU10" s="657"/>
      <c r="EV10" s="657"/>
      <c r="EW10" s="657"/>
      <c r="EX10" s="657"/>
      <c r="EY10" s="657"/>
      <c r="EZ10" s="657"/>
      <c r="FA10" s="657"/>
      <c r="FB10" s="657"/>
      <c r="FC10" s="657"/>
      <c r="FD10" s="657"/>
      <c r="FE10" s="657"/>
    </row>
    <row r="12" spans="1:161" s="49" customFormat="1" ht="15" x14ac:dyDescent="0.25">
      <c r="A12" s="668" t="s">
        <v>195</v>
      </c>
      <c r="B12" s="668"/>
      <c r="C12" s="668"/>
      <c r="D12" s="668"/>
      <c r="E12" s="668"/>
      <c r="F12" s="668"/>
      <c r="G12" s="668"/>
      <c r="H12" s="668"/>
      <c r="I12" s="668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8"/>
      <c r="V12" s="668"/>
      <c r="W12" s="668"/>
      <c r="X12" s="668"/>
      <c r="Y12" s="668"/>
      <c r="Z12" s="668"/>
      <c r="AA12" s="668"/>
      <c r="AB12" s="668"/>
      <c r="AC12" s="668"/>
      <c r="AD12" s="668"/>
      <c r="AE12" s="668"/>
      <c r="AF12" s="668"/>
      <c r="AG12" s="668"/>
      <c r="AH12" s="668"/>
      <c r="AI12" s="668"/>
      <c r="AJ12" s="668"/>
      <c r="AK12" s="668"/>
      <c r="AL12" s="668"/>
      <c r="AM12" s="668"/>
      <c r="AN12" s="668"/>
      <c r="AO12" s="668"/>
      <c r="AP12" s="668"/>
      <c r="AQ12" s="668"/>
      <c r="AR12" s="668"/>
      <c r="AS12" s="668"/>
      <c r="AT12" s="668"/>
      <c r="AU12" s="668"/>
      <c r="AV12" s="668"/>
      <c r="AW12" s="668"/>
      <c r="AX12" s="668"/>
      <c r="AY12" s="668"/>
      <c r="AZ12" s="668"/>
      <c r="BA12" s="668"/>
      <c r="BB12" s="668"/>
      <c r="BC12" s="668"/>
      <c r="BD12" s="668"/>
      <c r="BE12" s="668"/>
      <c r="BF12" s="668"/>
      <c r="BG12" s="668"/>
      <c r="BH12" s="668"/>
      <c r="BI12" s="668"/>
      <c r="BJ12" s="668"/>
      <c r="BK12" s="668"/>
      <c r="BL12" s="668"/>
      <c r="BM12" s="668"/>
      <c r="BN12" s="668"/>
      <c r="BO12" s="668"/>
      <c r="BP12" s="668"/>
      <c r="BQ12" s="668"/>
      <c r="BR12" s="668"/>
      <c r="BS12" s="668"/>
      <c r="BT12" s="668"/>
      <c r="BU12" s="668"/>
      <c r="BV12" s="668"/>
      <c r="BW12" s="668"/>
      <c r="BX12" s="668"/>
      <c r="BY12" s="668"/>
      <c r="BZ12" s="668"/>
      <c r="CA12" s="668"/>
      <c r="CB12" s="668"/>
      <c r="CC12" s="668"/>
      <c r="CD12" s="668"/>
      <c r="CE12" s="668"/>
      <c r="CF12" s="668"/>
      <c r="CG12" s="668"/>
      <c r="CH12" s="668"/>
      <c r="CI12" s="668"/>
      <c r="CJ12" s="668"/>
      <c r="CK12" s="668"/>
      <c r="CL12" s="668"/>
      <c r="CM12" s="668"/>
      <c r="CN12" s="668"/>
      <c r="CO12" s="668"/>
      <c r="CP12" s="668"/>
      <c r="CQ12" s="668"/>
      <c r="CR12" s="668"/>
      <c r="CS12" s="668"/>
      <c r="CT12" s="668"/>
      <c r="CU12" s="668"/>
      <c r="CV12" s="668"/>
      <c r="CW12" s="668"/>
      <c r="CX12" s="668"/>
      <c r="CY12" s="668"/>
      <c r="CZ12" s="668"/>
      <c r="DA12" s="668"/>
      <c r="DB12" s="668"/>
      <c r="DC12" s="668"/>
      <c r="DD12" s="668"/>
      <c r="DE12" s="668"/>
      <c r="DF12" s="668"/>
      <c r="DG12" s="668"/>
      <c r="DH12" s="668"/>
      <c r="DI12" s="668"/>
      <c r="DJ12" s="668"/>
      <c r="DK12" s="668"/>
      <c r="DL12" s="668"/>
      <c r="DM12" s="668"/>
      <c r="DN12" s="668"/>
      <c r="DO12" s="668"/>
      <c r="DP12" s="668"/>
      <c r="DQ12" s="668"/>
      <c r="DR12" s="668"/>
      <c r="DS12" s="668"/>
      <c r="DT12" s="668"/>
      <c r="DU12" s="668"/>
      <c r="DV12" s="668"/>
      <c r="DW12" s="668"/>
      <c r="DX12" s="668"/>
      <c r="DY12" s="668"/>
      <c r="DZ12" s="668"/>
      <c r="EA12" s="668"/>
      <c r="EB12" s="668"/>
      <c r="EC12" s="668"/>
      <c r="ED12" s="668"/>
      <c r="EE12" s="668"/>
      <c r="EF12" s="668"/>
      <c r="EG12" s="668"/>
      <c r="EH12" s="668"/>
      <c r="EI12" s="668"/>
      <c r="EJ12" s="668"/>
      <c r="EK12" s="668"/>
      <c r="EL12" s="668"/>
      <c r="EM12" s="668"/>
      <c r="EN12" s="668"/>
      <c r="EO12" s="668"/>
      <c r="EP12" s="668"/>
      <c r="EQ12" s="668"/>
      <c r="ER12" s="668"/>
      <c r="ES12" s="668"/>
      <c r="ET12" s="668"/>
      <c r="EU12" s="668"/>
      <c r="EV12" s="668"/>
      <c r="EW12" s="668"/>
      <c r="EX12" s="668"/>
      <c r="EY12" s="668"/>
      <c r="EZ12" s="668"/>
      <c r="FA12" s="668"/>
      <c r="FB12" s="668"/>
      <c r="FC12" s="668"/>
      <c r="FD12" s="668"/>
      <c r="FE12" s="668"/>
    </row>
    <row r="14" spans="1:161" s="202" customFormat="1" x14ac:dyDescent="0.25">
      <c r="A14" s="651" t="s">
        <v>125</v>
      </c>
      <c r="B14" s="652"/>
      <c r="C14" s="652"/>
      <c r="D14" s="652"/>
      <c r="E14" s="652"/>
      <c r="F14" s="653"/>
      <c r="G14" s="651" t="s">
        <v>196</v>
      </c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3"/>
      <c r="Y14" s="651" t="s">
        <v>197</v>
      </c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3"/>
      <c r="AO14" s="704" t="s">
        <v>198</v>
      </c>
      <c r="AP14" s="705"/>
      <c r="AQ14" s="705"/>
      <c r="AR14" s="705"/>
      <c r="AS14" s="705"/>
      <c r="AT14" s="705"/>
      <c r="AU14" s="705"/>
      <c r="AV14" s="705"/>
      <c r="AW14" s="705"/>
      <c r="AX14" s="705"/>
      <c r="AY14" s="705"/>
      <c r="AZ14" s="705"/>
      <c r="BA14" s="705"/>
      <c r="BB14" s="705"/>
      <c r="BC14" s="705"/>
      <c r="BD14" s="705"/>
      <c r="BE14" s="705"/>
      <c r="BF14" s="705"/>
      <c r="BG14" s="705"/>
      <c r="BH14" s="705"/>
      <c r="BI14" s="705"/>
      <c r="BJ14" s="705"/>
      <c r="BK14" s="705"/>
      <c r="BL14" s="705"/>
      <c r="BM14" s="705"/>
      <c r="BN14" s="705"/>
      <c r="BO14" s="705"/>
      <c r="BP14" s="705"/>
      <c r="BQ14" s="705"/>
      <c r="BR14" s="705"/>
      <c r="BS14" s="705"/>
      <c r="BT14" s="705"/>
      <c r="BU14" s="705"/>
      <c r="BV14" s="705"/>
      <c r="BW14" s="705"/>
      <c r="BX14" s="705"/>
      <c r="BY14" s="705"/>
      <c r="BZ14" s="705"/>
      <c r="CA14" s="705"/>
      <c r="CB14" s="705"/>
      <c r="CC14" s="705"/>
      <c r="CD14" s="705"/>
      <c r="CE14" s="705"/>
      <c r="CF14" s="705"/>
      <c r="CG14" s="705"/>
      <c r="CH14" s="705"/>
      <c r="CI14" s="705"/>
      <c r="CJ14" s="705"/>
      <c r="CK14" s="705"/>
      <c r="CL14" s="705"/>
      <c r="CM14" s="705"/>
      <c r="CN14" s="705"/>
      <c r="CO14" s="705"/>
      <c r="CP14" s="705"/>
      <c r="CQ14" s="705"/>
      <c r="CR14" s="705"/>
      <c r="CS14" s="705"/>
      <c r="CT14" s="705"/>
      <c r="CU14" s="705"/>
      <c r="CV14" s="705"/>
      <c r="CW14" s="705"/>
      <c r="CX14" s="705"/>
      <c r="CY14" s="705"/>
      <c r="CZ14" s="705"/>
      <c r="DA14" s="705"/>
      <c r="DB14" s="705"/>
      <c r="DC14" s="705"/>
      <c r="DD14" s="705"/>
      <c r="DE14" s="705"/>
      <c r="DF14" s="705"/>
      <c r="DG14" s="705"/>
      <c r="DH14" s="706"/>
      <c r="DI14" s="651" t="s">
        <v>199</v>
      </c>
      <c r="DJ14" s="652"/>
      <c r="DK14" s="652"/>
      <c r="DL14" s="652"/>
      <c r="DM14" s="652"/>
      <c r="DN14" s="652"/>
      <c r="DO14" s="652"/>
      <c r="DP14" s="652"/>
      <c r="DQ14" s="652"/>
      <c r="DR14" s="652"/>
      <c r="DS14" s="652"/>
      <c r="DT14" s="652"/>
      <c r="DU14" s="652"/>
      <c r="DV14" s="652"/>
      <c r="DW14" s="652"/>
      <c r="DX14" s="653"/>
      <c r="DY14" s="651" t="s">
        <v>200</v>
      </c>
      <c r="DZ14" s="652"/>
      <c r="EA14" s="652"/>
      <c r="EB14" s="652"/>
      <c r="EC14" s="652"/>
      <c r="ED14" s="652"/>
      <c r="EE14" s="652"/>
      <c r="EF14" s="652"/>
      <c r="EG14" s="652"/>
      <c r="EH14" s="652"/>
      <c r="EI14" s="652"/>
      <c r="EJ14" s="652"/>
      <c r="EK14" s="652"/>
      <c r="EL14" s="652"/>
      <c r="EM14" s="652"/>
      <c r="EN14" s="653"/>
      <c r="EO14" s="651" t="s">
        <v>201</v>
      </c>
      <c r="EP14" s="652"/>
      <c r="EQ14" s="652"/>
      <c r="ER14" s="652"/>
      <c r="ES14" s="652"/>
      <c r="ET14" s="652"/>
      <c r="EU14" s="652"/>
      <c r="EV14" s="652"/>
      <c r="EW14" s="652"/>
      <c r="EX14" s="652"/>
      <c r="EY14" s="652"/>
      <c r="EZ14" s="652"/>
      <c r="FA14" s="652"/>
      <c r="FB14" s="652"/>
      <c r="FC14" s="652"/>
      <c r="FD14" s="652"/>
      <c r="FE14" s="653"/>
    </row>
    <row r="15" spans="1:161" s="202" customFormat="1" x14ac:dyDescent="0.25">
      <c r="A15" s="723"/>
      <c r="B15" s="670"/>
      <c r="C15" s="670"/>
      <c r="D15" s="670"/>
      <c r="E15" s="670"/>
      <c r="F15" s="724"/>
      <c r="G15" s="723"/>
      <c r="H15" s="670"/>
      <c r="I15" s="670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0"/>
      <c r="U15" s="670"/>
      <c r="V15" s="670"/>
      <c r="W15" s="670"/>
      <c r="X15" s="724"/>
      <c r="Y15" s="723"/>
      <c r="Z15" s="670"/>
      <c r="AA15" s="670"/>
      <c r="AB15" s="670"/>
      <c r="AC15" s="670"/>
      <c r="AD15" s="670"/>
      <c r="AE15" s="670"/>
      <c r="AF15" s="670"/>
      <c r="AG15" s="670"/>
      <c r="AH15" s="670"/>
      <c r="AI15" s="670"/>
      <c r="AJ15" s="670"/>
      <c r="AK15" s="670"/>
      <c r="AL15" s="670"/>
      <c r="AM15" s="670"/>
      <c r="AN15" s="724"/>
      <c r="AO15" s="651" t="s">
        <v>202</v>
      </c>
      <c r="AP15" s="652"/>
      <c r="AQ15" s="652"/>
      <c r="AR15" s="652"/>
      <c r="AS15" s="652"/>
      <c r="AT15" s="652"/>
      <c r="AU15" s="652"/>
      <c r="AV15" s="652"/>
      <c r="AW15" s="652"/>
      <c r="AX15" s="652"/>
      <c r="AY15" s="652"/>
      <c r="AZ15" s="652"/>
      <c r="BA15" s="652"/>
      <c r="BB15" s="652"/>
      <c r="BC15" s="652"/>
      <c r="BD15" s="652"/>
      <c r="BE15" s="653"/>
      <c r="BF15" s="704" t="s">
        <v>7</v>
      </c>
      <c r="BG15" s="705"/>
      <c r="BH15" s="705"/>
      <c r="BI15" s="705"/>
      <c r="BJ15" s="705"/>
      <c r="BK15" s="705"/>
      <c r="BL15" s="705"/>
      <c r="BM15" s="705"/>
      <c r="BN15" s="705"/>
      <c r="BO15" s="705"/>
      <c r="BP15" s="705"/>
      <c r="BQ15" s="705"/>
      <c r="BR15" s="705"/>
      <c r="BS15" s="705"/>
      <c r="BT15" s="705"/>
      <c r="BU15" s="705"/>
      <c r="BV15" s="705"/>
      <c r="BW15" s="705"/>
      <c r="BX15" s="705"/>
      <c r="BY15" s="705"/>
      <c r="BZ15" s="705"/>
      <c r="CA15" s="705"/>
      <c r="CB15" s="705"/>
      <c r="CC15" s="705"/>
      <c r="CD15" s="705"/>
      <c r="CE15" s="705"/>
      <c r="CF15" s="705"/>
      <c r="CG15" s="705"/>
      <c r="CH15" s="705"/>
      <c r="CI15" s="705"/>
      <c r="CJ15" s="705"/>
      <c r="CK15" s="705"/>
      <c r="CL15" s="705"/>
      <c r="CM15" s="705"/>
      <c r="CN15" s="705"/>
      <c r="CO15" s="705"/>
      <c r="CP15" s="705"/>
      <c r="CQ15" s="705"/>
      <c r="CR15" s="705"/>
      <c r="CS15" s="705"/>
      <c r="CT15" s="705"/>
      <c r="CU15" s="705"/>
      <c r="CV15" s="705"/>
      <c r="CW15" s="705"/>
      <c r="CX15" s="705"/>
      <c r="CY15" s="705"/>
      <c r="CZ15" s="705"/>
      <c r="DA15" s="705"/>
      <c r="DB15" s="705"/>
      <c r="DC15" s="705"/>
      <c r="DD15" s="705"/>
      <c r="DE15" s="705"/>
      <c r="DF15" s="705"/>
      <c r="DG15" s="705"/>
      <c r="DH15" s="706"/>
      <c r="DI15" s="723"/>
      <c r="DJ15" s="670"/>
      <c r="DK15" s="670"/>
      <c r="DL15" s="670"/>
      <c r="DM15" s="670"/>
      <c r="DN15" s="670"/>
      <c r="DO15" s="670"/>
      <c r="DP15" s="670"/>
      <c r="DQ15" s="670"/>
      <c r="DR15" s="670"/>
      <c r="DS15" s="670"/>
      <c r="DT15" s="670"/>
      <c r="DU15" s="670"/>
      <c r="DV15" s="670"/>
      <c r="DW15" s="670"/>
      <c r="DX15" s="724"/>
      <c r="DY15" s="723"/>
      <c r="DZ15" s="670"/>
      <c r="EA15" s="670"/>
      <c r="EB15" s="670"/>
      <c r="EC15" s="670"/>
      <c r="ED15" s="670"/>
      <c r="EE15" s="670"/>
      <c r="EF15" s="670"/>
      <c r="EG15" s="670"/>
      <c r="EH15" s="670"/>
      <c r="EI15" s="670"/>
      <c r="EJ15" s="670"/>
      <c r="EK15" s="670"/>
      <c r="EL15" s="670"/>
      <c r="EM15" s="670"/>
      <c r="EN15" s="724"/>
      <c r="EO15" s="723"/>
      <c r="EP15" s="670"/>
      <c r="EQ15" s="670"/>
      <c r="ER15" s="670"/>
      <c r="ES15" s="670"/>
      <c r="ET15" s="670"/>
      <c r="EU15" s="670"/>
      <c r="EV15" s="670"/>
      <c r="EW15" s="670"/>
      <c r="EX15" s="670"/>
      <c r="EY15" s="670"/>
      <c r="EZ15" s="670"/>
      <c r="FA15" s="670"/>
      <c r="FB15" s="670"/>
      <c r="FC15" s="670"/>
      <c r="FD15" s="670"/>
      <c r="FE15" s="724"/>
    </row>
    <row r="16" spans="1:161" s="202" customFormat="1" x14ac:dyDescent="0.25">
      <c r="A16" s="725"/>
      <c r="B16" s="726"/>
      <c r="C16" s="726"/>
      <c r="D16" s="726"/>
      <c r="E16" s="726"/>
      <c r="F16" s="727"/>
      <c r="G16" s="725"/>
      <c r="H16" s="726"/>
      <c r="I16" s="726"/>
      <c r="J16" s="726"/>
      <c r="K16" s="726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7"/>
      <c r="Y16" s="725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6"/>
      <c r="AM16" s="726"/>
      <c r="AN16" s="727"/>
      <c r="AO16" s="725"/>
      <c r="AP16" s="726"/>
      <c r="AQ16" s="726"/>
      <c r="AR16" s="726"/>
      <c r="AS16" s="726"/>
      <c r="AT16" s="726"/>
      <c r="AU16" s="726"/>
      <c r="AV16" s="726"/>
      <c r="AW16" s="726"/>
      <c r="AX16" s="726"/>
      <c r="AY16" s="726"/>
      <c r="AZ16" s="726"/>
      <c r="BA16" s="726"/>
      <c r="BB16" s="726"/>
      <c r="BC16" s="726"/>
      <c r="BD16" s="726"/>
      <c r="BE16" s="727"/>
      <c r="BF16" s="728" t="s">
        <v>203</v>
      </c>
      <c r="BG16" s="728"/>
      <c r="BH16" s="728"/>
      <c r="BI16" s="728"/>
      <c r="BJ16" s="728"/>
      <c r="BK16" s="728"/>
      <c r="BL16" s="728"/>
      <c r="BM16" s="728"/>
      <c r="BN16" s="728"/>
      <c r="BO16" s="728"/>
      <c r="BP16" s="728"/>
      <c r="BQ16" s="728"/>
      <c r="BR16" s="728"/>
      <c r="BS16" s="728"/>
      <c r="BT16" s="728"/>
      <c r="BU16" s="728"/>
      <c r="BV16" s="728"/>
      <c r="BW16" s="728"/>
      <c r="BX16" s="728" t="s">
        <v>204</v>
      </c>
      <c r="BY16" s="728"/>
      <c r="BZ16" s="728"/>
      <c r="CA16" s="728"/>
      <c r="CB16" s="728"/>
      <c r="CC16" s="728"/>
      <c r="CD16" s="728"/>
      <c r="CE16" s="728"/>
      <c r="CF16" s="728"/>
      <c r="CG16" s="728"/>
      <c r="CH16" s="728"/>
      <c r="CI16" s="728"/>
      <c r="CJ16" s="728"/>
      <c r="CK16" s="728"/>
      <c r="CL16" s="728"/>
      <c r="CM16" s="728"/>
      <c r="CN16" s="728"/>
      <c r="CO16" s="728"/>
      <c r="CP16" s="728"/>
      <c r="CQ16" s="728" t="s">
        <v>205</v>
      </c>
      <c r="CR16" s="728"/>
      <c r="CS16" s="728"/>
      <c r="CT16" s="728"/>
      <c r="CU16" s="728"/>
      <c r="CV16" s="728"/>
      <c r="CW16" s="728"/>
      <c r="CX16" s="728"/>
      <c r="CY16" s="728"/>
      <c r="CZ16" s="728"/>
      <c r="DA16" s="728"/>
      <c r="DB16" s="728"/>
      <c r="DC16" s="728"/>
      <c r="DD16" s="728"/>
      <c r="DE16" s="728"/>
      <c r="DF16" s="728"/>
      <c r="DG16" s="728"/>
      <c r="DH16" s="728"/>
      <c r="DI16" s="725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26"/>
      <c r="DU16" s="726"/>
      <c r="DV16" s="726"/>
      <c r="DW16" s="726"/>
      <c r="DX16" s="727"/>
      <c r="DY16" s="725"/>
      <c r="DZ16" s="726"/>
      <c r="EA16" s="726"/>
      <c r="EB16" s="726"/>
      <c r="EC16" s="726"/>
      <c r="ED16" s="726"/>
      <c r="EE16" s="726"/>
      <c r="EF16" s="726"/>
      <c r="EG16" s="726"/>
      <c r="EH16" s="726"/>
      <c r="EI16" s="726"/>
      <c r="EJ16" s="726"/>
      <c r="EK16" s="726"/>
      <c r="EL16" s="726"/>
      <c r="EM16" s="726"/>
      <c r="EN16" s="727"/>
      <c r="EO16" s="725"/>
      <c r="EP16" s="726"/>
      <c r="EQ16" s="726"/>
      <c r="ER16" s="726"/>
      <c r="ES16" s="726"/>
      <c r="ET16" s="726"/>
      <c r="EU16" s="726"/>
      <c r="EV16" s="726"/>
      <c r="EW16" s="726"/>
      <c r="EX16" s="726"/>
      <c r="EY16" s="726"/>
      <c r="EZ16" s="726"/>
      <c r="FA16" s="726"/>
      <c r="FB16" s="726"/>
      <c r="FC16" s="726"/>
      <c r="FD16" s="726"/>
      <c r="FE16" s="727"/>
    </row>
    <row r="17" spans="1:161" s="47" customFormat="1" x14ac:dyDescent="0.25">
      <c r="A17" s="660">
        <v>1</v>
      </c>
      <c r="B17" s="660"/>
      <c r="C17" s="660"/>
      <c r="D17" s="660"/>
      <c r="E17" s="660"/>
      <c r="F17" s="660"/>
      <c r="G17" s="660">
        <v>2</v>
      </c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60">
        <v>3</v>
      </c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>
        <v>4</v>
      </c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0"/>
      <c r="BB17" s="660"/>
      <c r="BC17" s="660"/>
      <c r="BD17" s="660"/>
      <c r="BE17" s="660"/>
      <c r="BF17" s="660">
        <v>5</v>
      </c>
      <c r="BG17" s="660"/>
      <c r="BH17" s="660"/>
      <c r="BI17" s="660"/>
      <c r="BJ17" s="660"/>
      <c r="BK17" s="660"/>
      <c r="BL17" s="660"/>
      <c r="BM17" s="660"/>
      <c r="BN17" s="660"/>
      <c r="BO17" s="660"/>
      <c r="BP17" s="660"/>
      <c r="BQ17" s="660"/>
      <c r="BR17" s="660"/>
      <c r="BS17" s="660"/>
      <c r="BT17" s="660"/>
      <c r="BU17" s="660"/>
      <c r="BV17" s="660"/>
      <c r="BW17" s="660"/>
      <c r="BX17" s="660">
        <v>6</v>
      </c>
      <c r="BY17" s="660"/>
      <c r="BZ17" s="660"/>
      <c r="CA17" s="660"/>
      <c r="CB17" s="660"/>
      <c r="CC17" s="660"/>
      <c r="CD17" s="660"/>
      <c r="CE17" s="660"/>
      <c r="CF17" s="660"/>
      <c r="CG17" s="660"/>
      <c r="CH17" s="660"/>
      <c r="CI17" s="660"/>
      <c r="CJ17" s="660"/>
      <c r="CK17" s="660"/>
      <c r="CL17" s="660"/>
      <c r="CM17" s="660"/>
      <c r="CN17" s="660"/>
      <c r="CO17" s="660"/>
      <c r="CP17" s="660"/>
      <c r="CQ17" s="660">
        <v>7</v>
      </c>
      <c r="CR17" s="660"/>
      <c r="CS17" s="660"/>
      <c r="CT17" s="660"/>
      <c r="CU17" s="660"/>
      <c r="CV17" s="660"/>
      <c r="CW17" s="660"/>
      <c r="CX17" s="660"/>
      <c r="CY17" s="660"/>
      <c r="CZ17" s="660"/>
      <c r="DA17" s="660"/>
      <c r="DB17" s="660"/>
      <c r="DC17" s="660"/>
      <c r="DD17" s="660"/>
      <c r="DE17" s="660"/>
      <c r="DF17" s="660"/>
      <c r="DG17" s="660"/>
      <c r="DH17" s="660"/>
      <c r="DI17" s="660">
        <v>8</v>
      </c>
      <c r="DJ17" s="660"/>
      <c r="DK17" s="660"/>
      <c r="DL17" s="660"/>
      <c r="DM17" s="660"/>
      <c r="DN17" s="660"/>
      <c r="DO17" s="660"/>
      <c r="DP17" s="660"/>
      <c r="DQ17" s="660"/>
      <c r="DR17" s="660"/>
      <c r="DS17" s="660"/>
      <c r="DT17" s="660"/>
      <c r="DU17" s="660"/>
      <c r="DV17" s="660"/>
      <c r="DW17" s="660"/>
      <c r="DX17" s="660"/>
      <c r="DY17" s="660">
        <v>9</v>
      </c>
      <c r="DZ17" s="660"/>
      <c r="EA17" s="660"/>
      <c r="EB17" s="660"/>
      <c r="EC17" s="660"/>
      <c r="ED17" s="660"/>
      <c r="EE17" s="660"/>
      <c r="EF17" s="660"/>
      <c r="EG17" s="660"/>
      <c r="EH17" s="660"/>
      <c r="EI17" s="660"/>
      <c r="EJ17" s="660"/>
      <c r="EK17" s="660"/>
      <c r="EL17" s="660"/>
      <c r="EM17" s="660"/>
      <c r="EN17" s="660"/>
      <c r="EO17" s="660">
        <v>10</v>
      </c>
      <c r="EP17" s="660"/>
      <c r="EQ17" s="660"/>
      <c r="ER17" s="660"/>
      <c r="ES17" s="660"/>
      <c r="ET17" s="660"/>
      <c r="EU17" s="660"/>
      <c r="EV17" s="660"/>
      <c r="EW17" s="660"/>
      <c r="EX17" s="660"/>
      <c r="EY17" s="660"/>
      <c r="EZ17" s="660"/>
      <c r="FA17" s="660"/>
      <c r="FB17" s="660"/>
      <c r="FC17" s="660"/>
      <c r="FD17" s="660"/>
      <c r="FE17" s="660"/>
    </row>
    <row r="18" spans="1:161" s="48" customFormat="1" ht="41.25" customHeight="1" x14ac:dyDescent="0.25">
      <c r="A18" s="646" t="s">
        <v>133</v>
      </c>
      <c r="B18" s="646"/>
      <c r="C18" s="646"/>
      <c r="D18" s="646"/>
      <c r="E18" s="646"/>
      <c r="F18" s="646"/>
      <c r="G18" s="654" t="s">
        <v>299</v>
      </c>
      <c r="H18" s="654"/>
      <c r="I18" s="654"/>
      <c r="J18" s="654"/>
      <c r="K18" s="654"/>
      <c r="L18" s="654"/>
      <c r="M18" s="654"/>
      <c r="N18" s="654"/>
      <c r="O18" s="654"/>
      <c r="P18" s="654"/>
      <c r="Q18" s="654"/>
      <c r="R18" s="654"/>
      <c r="S18" s="654"/>
      <c r="T18" s="654"/>
      <c r="U18" s="654"/>
      <c r="V18" s="654"/>
      <c r="W18" s="654"/>
      <c r="X18" s="654"/>
      <c r="Y18" s="645">
        <v>5</v>
      </c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5"/>
      <c r="AL18" s="645"/>
      <c r="AM18" s="645"/>
      <c r="AN18" s="645"/>
      <c r="AO18" s="675">
        <f>BF18+BX18+CQ18</f>
        <v>48491.24</v>
      </c>
      <c r="AP18" s="675"/>
      <c r="AQ18" s="675"/>
      <c r="AR18" s="675"/>
      <c r="AS18" s="675"/>
      <c r="AT18" s="675"/>
      <c r="AU18" s="675"/>
      <c r="AV18" s="675"/>
      <c r="AW18" s="675"/>
      <c r="AX18" s="675"/>
      <c r="AY18" s="675"/>
      <c r="AZ18" s="675"/>
      <c r="BA18" s="675"/>
      <c r="BB18" s="675"/>
      <c r="BC18" s="675"/>
      <c r="BD18" s="675"/>
      <c r="BE18" s="675"/>
      <c r="BF18" s="675">
        <v>35491.24</v>
      </c>
      <c r="BG18" s="675"/>
      <c r="BH18" s="675"/>
      <c r="BI18" s="675"/>
      <c r="BJ18" s="675"/>
      <c r="BK18" s="675"/>
      <c r="BL18" s="675"/>
      <c r="BM18" s="675"/>
      <c r="BN18" s="675"/>
      <c r="BO18" s="675"/>
      <c r="BP18" s="675"/>
      <c r="BQ18" s="675"/>
      <c r="BR18" s="675"/>
      <c r="BS18" s="675"/>
      <c r="BT18" s="675"/>
      <c r="BU18" s="675"/>
      <c r="BV18" s="675"/>
      <c r="BW18" s="675"/>
      <c r="BX18" s="675">
        <v>3000</v>
      </c>
      <c r="BY18" s="675"/>
      <c r="BZ18" s="675"/>
      <c r="CA18" s="675"/>
      <c r="CB18" s="675"/>
      <c r="CC18" s="675"/>
      <c r="CD18" s="675"/>
      <c r="CE18" s="675"/>
      <c r="CF18" s="675"/>
      <c r="CG18" s="675"/>
      <c r="CH18" s="675"/>
      <c r="CI18" s="675"/>
      <c r="CJ18" s="675"/>
      <c r="CK18" s="675"/>
      <c r="CL18" s="675"/>
      <c r="CM18" s="675"/>
      <c r="CN18" s="675"/>
      <c r="CO18" s="675"/>
      <c r="CP18" s="675"/>
      <c r="CQ18" s="675">
        <v>10000</v>
      </c>
      <c r="CR18" s="675"/>
      <c r="CS18" s="675"/>
      <c r="CT18" s="675"/>
      <c r="CU18" s="675"/>
      <c r="CV18" s="675"/>
      <c r="CW18" s="675"/>
      <c r="CX18" s="675"/>
      <c r="CY18" s="675"/>
      <c r="CZ18" s="675"/>
      <c r="DA18" s="675"/>
      <c r="DB18" s="675"/>
      <c r="DC18" s="675"/>
      <c r="DD18" s="675"/>
      <c r="DE18" s="675"/>
      <c r="DF18" s="675"/>
      <c r="DG18" s="675"/>
      <c r="DH18" s="675"/>
      <c r="DI18" s="675"/>
      <c r="DJ18" s="675"/>
      <c r="DK18" s="675"/>
      <c r="DL18" s="675"/>
      <c r="DM18" s="675"/>
      <c r="DN18" s="675"/>
      <c r="DO18" s="675"/>
      <c r="DP18" s="675"/>
      <c r="DQ18" s="675"/>
      <c r="DR18" s="675"/>
      <c r="DS18" s="675"/>
      <c r="DT18" s="675"/>
      <c r="DU18" s="675"/>
      <c r="DV18" s="675"/>
      <c r="DW18" s="675"/>
      <c r="DX18" s="675"/>
      <c r="DY18" s="675">
        <v>7273</v>
      </c>
      <c r="DZ18" s="675"/>
      <c r="EA18" s="675"/>
      <c r="EB18" s="675"/>
      <c r="EC18" s="675"/>
      <c r="ED18" s="675"/>
      <c r="EE18" s="675"/>
      <c r="EF18" s="675"/>
      <c r="EG18" s="675"/>
      <c r="EH18" s="675"/>
      <c r="EI18" s="675"/>
      <c r="EJ18" s="675"/>
      <c r="EK18" s="675"/>
      <c r="EL18" s="675"/>
      <c r="EM18" s="675"/>
      <c r="EN18" s="675"/>
      <c r="EO18" s="675">
        <f>(AO18+DY18)*5*12</f>
        <v>3345854.4000000004</v>
      </c>
      <c r="EP18" s="675"/>
      <c r="EQ18" s="675"/>
      <c r="ER18" s="675"/>
      <c r="ES18" s="675"/>
      <c r="ET18" s="675"/>
      <c r="EU18" s="675"/>
      <c r="EV18" s="675"/>
      <c r="EW18" s="675"/>
      <c r="EX18" s="675"/>
      <c r="EY18" s="675"/>
      <c r="EZ18" s="675"/>
      <c r="FA18" s="675"/>
      <c r="FB18" s="675"/>
      <c r="FC18" s="675"/>
      <c r="FD18" s="675"/>
      <c r="FE18" s="675"/>
    </row>
    <row r="19" spans="1:161" s="48" customFormat="1" ht="39" customHeight="1" x14ac:dyDescent="0.25">
      <c r="A19" s="646" t="s">
        <v>139</v>
      </c>
      <c r="B19" s="646"/>
      <c r="C19" s="646"/>
      <c r="D19" s="646"/>
      <c r="E19" s="646"/>
      <c r="F19" s="646"/>
      <c r="G19" s="654" t="s">
        <v>303</v>
      </c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45">
        <v>54</v>
      </c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75">
        <f>BF19+BX19+CQ19</f>
        <v>43000</v>
      </c>
      <c r="AP19" s="675"/>
      <c r="AQ19" s="675"/>
      <c r="AR19" s="675"/>
      <c r="AS19" s="675"/>
      <c r="AT19" s="675"/>
      <c r="AU19" s="675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>
        <v>16500</v>
      </c>
      <c r="BG19" s="675"/>
      <c r="BH19" s="675"/>
      <c r="BI19" s="675"/>
      <c r="BJ19" s="675"/>
      <c r="BK19" s="675"/>
      <c r="BL19" s="675"/>
      <c r="BM19" s="675"/>
      <c r="BN19" s="675"/>
      <c r="BO19" s="675"/>
      <c r="BP19" s="675"/>
      <c r="BQ19" s="675"/>
      <c r="BR19" s="675"/>
      <c r="BS19" s="675"/>
      <c r="BT19" s="675"/>
      <c r="BU19" s="675"/>
      <c r="BV19" s="675"/>
      <c r="BW19" s="675"/>
      <c r="BX19" s="675">
        <v>16500</v>
      </c>
      <c r="BY19" s="675"/>
      <c r="BZ19" s="675"/>
      <c r="CA19" s="675"/>
      <c r="CB19" s="675"/>
      <c r="CC19" s="675"/>
      <c r="CD19" s="675"/>
      <c r="CE19" s="675"/>
      <c r="CF19" s="675"/>
      <c r="CG19" s="675"/>
      <c r="CH19" s="675"/>
      <c r="CI19" s="675"/>
      <c r="CJ19" s="675"/>
      <c r="CK19" s="675"/>
      <c r="CL19" s="675"/>
      <c r="CM19" s="675"/>
      <c r="CN19" s="675"/>
      <c r="CO19" s="675"/>
      <c r="CP19" s="675"/>
      <c r="CQ19" s="675">
        <v>10000</v>
      </c>
      <c r="CR19" s="675"/>
      <c r="CS19" s="675"/>
      <c r="CT19" s="675"/>
      <c r="CU19" s="675"/>
      <c r="CV19" s="675"/>
      <c r="CW19" s="675"/>
      <c r="CX19" s="675"/>
      <c r="CY19" s="675"/>
      <c r="CZ19" s="675"/>
      <c r="DA19" s="675"/>
      <c r="DB19" s="675"/>
      <c r="DC19" s="675"/>
      <c r="DD19" s="675"/>
      <c r="DE19" s="675"/>
      <c r="DF19" s="675"/>
      <c r="DG19" s="675"/>
      <c r="DH19" s="675"/>
      <c r="DI19" s="675"/>
      <c r="DJ19" s="675"/>
      <c r="DK19" s="675"/>
      <c r="DL19" s="675"/>
      <c r="DM19" s="675"/>
      <c r="DN19" s="675"/>
      <c r="DO19" s="675"/>
      <c r="DP19" s="675"/>
      <c r="DQ19" s="675"/>
      <c r="DR19" s="675"/>
      <c r="DS19" s="675"/>
      <c r="DT19" s="675"/>
      <c r="DU19" s="675"/>
      <c r="DV19" s="675"/>
      <c r="DW19" s="675"/>
      <c r="DX19" s="675"/>
      <c r="DY19" s="675">
        <v>6600</v>
      </c>
      <c r="DZ19" s="675"/>
      <c r="EA19" s="675"/>
      <c r="EB19" s="675"/>
      <c r="EC19" s="675"/>
      <c r="ED19" s="675"/>
      <c r="EE19" s="675"/>
      <c r="EF19" s="675"/>
      <c r="EG19" s="675"/>
      <c r="EH19" s="675"/>
      <c r="EI19" s="675"/>
      <c r="EJ19" s="675"/>
      <c r="EK19" s="675"/>
      <c r="EL19" s="675"/>
      <c r="EM19" s="675"/>
      <c r="EN19" s="675"/>
      <c r="EO19" s="675">
        <v>32877645</v>
      </c>
      <c r="EP19" s="675"/>
      <c r="EQ19" s="675"/>
      <c r="ER19" s="675"/>
      <c r="ES19" s="675"/>
      <c r="ET19" s="675"/>
      <c r="EU19" s="675"/>
      <c r="EV19" s="675"/>
      <c r="EW19" s="675"/>
      <c r="EX19" s="675"/>
      <c r="EY19" s="675"/>
      <c r="EZ19" s="675"/>
      <c r="FA19" s="675"/>
      <c r="FB19" s="675"/>
      <c r="FC19" s="675"/>
      <c r="FD19" s="675"/>
      <c r="FE19" s="675"/>
    </row>
    <row r="20" spans="1:161" s="48" customFormat="1" ht="42.75" customHeight="1" x14ac:dyDescent="0.25">
      <c r="A20" s="646" t="s">
        <v>150</v>
      </c>
      <c r="B20" s="646"/>
      <c r="C20" s="646"/>
      <c r="D20" s="646"/>
      <c r="E20" s="646"/>
      <c r="F20" s="646"/>
      <c r="G20" s="654" t="s">
        <v>300</v>
      </c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45">
        <v>5</v>
      </c>
      <c r="Z20" s="645"/>
      <c r="AA20" s="645"/>
      <c r="AB20" s="645"/>
      <c r="AC20" s="645"/>
      <c r="AD20" s="645"/>
      <c r="AE20" s="645"/>
      <c r="AF20" s="645"/>
      <c r="AG20" s="645"/>
      <c r="AH20" s="645"/>
      <c r="AI20" s="645"/>
      <c r="AJ20" s="645"/>
      <c r="AK20" s="645"/>
      <c r="AL20" s="645"/>
      <c r="AM20" s="645"/>
      <c r="AN20" s="645"/>
      <c r="AO20" s="675">
        <f>BF20+BX20+CQ20</f>
        <v>21808</v>
      </c>
      <c r="AP20" s="675"/>
      <c r="AQ20" s="675"/>
      <c r="AR20" s="675"/>
      <c r="AS20" s="675"/>
      <c r="AT20" s="675"/>
      <c r="AU20" s="675"/>
      <c r="AV20" s="675"/>
      <c r="AW20" s="675"/>
      <c r="AX20" s="675"/>
      <c r="AY20" s="675"/>
      <c r="AZ20" s="675"/>
      <c r="BA20" s="675"/>
      <c r="BB20" s="675"/>
      <c r="BC20" s="675"/>
      <c r="BD20" s="675"/>
      <c r="BE20" s="675"/>
      <c r="BF20" s="675">
        <v>7700</v>
      </c>
      <c r="BG20" s="675"/>
      <c r="BH20" s="675"/>
      <c r="BI20" s="675"/>
      <c r="BJ20" s="675"/>
      <c r="BK20" s="675"/>
      <c r="BL20" s="675"/>
      <c r="BM20" s="675"/>
      <c r="BN20" s="675"/>
      <c r="BO20" s="675"/>
      <c r="BP20" s="675"/>
      <c r="BQ20" s="675"/>
      <c r="BR20" s="675"/>
      <c r="BS20" s="675"/>
      <c r="BT20" s="675"/>
      <c r="BU20" s="675"/>
      <c r="BV20" s="675"/>
      <c r="BW20" s="675"/>
      <c r="BX20" s="675">
        <v>7054</v>
      </c>
      <c r="BY20" s="675"/>
      <c r="BZ20" s="675"/>
      <c r="CA20" s="675"/>
      <c r="CB20" s="675"/>
      <c r="CC20" s="675"/>
      <c r="CD20" s="675"/>
      <c r="CE20" s="675"/>
      <c r="CF20" s="675"/>
      <c r="CG20" s="675"/>
      <c r="CH20" s="675"/>
      <c r="CI20" s="675"/>
      <c r="CJ20" s="675"/>
      <c r="CK20" s="675"/>
      <c r="CL20" s="675"/>
      <c r="CM20" s="675"/>
      <c r="CN20" s="675"/>
      <c r="CO20" s="675"/>
      <c r="CP20" s="675"/>
      <c r="CQ20" s="675">
        <v>7054</v>
      </c>
      <c r="CR20" s="675"/>
      <c r="CS20" s="675"/>
      <c r="CT20" s="675"/>
      <c r="CU20" s="675"/>
      <c r="CV20" s="675"/>
      <c r="CW20" s="675"/>
      <c r="CX20" s="675"/>
      <c r="CY20" s="675"/>
      <c r="CZ20" s="675"/>
      <c r="DA20" s="675"/>
      <c r="DB20" s="675"/>
      <c r="DC20" s="675"/>
      <c r="DD20" s="675"/>
      <c r="DE20" s="675"/>
      <c r="DF20" s="675"/>
      <c r="DG20" s="675"/>
      <c r="DH20" s="675"/>
      <c r="DI20" s="675"/>
      <c r="DJ20" s="675"/>
      <c r="DK20" s="675"/>
      <c r="DL20" s="675"/>
      <c r="DM20" s="675"/>
      <c r="DN20" s="675"/>
      <c r="DO20" s="675"/>
      <c r="DP20" s="675"/>
      <c r="DQ20" s="675"/>
      <c r="DR20" s="675"/>
      <c r="DS20" s="675"/>
      <c r="DT20" s="675"/>
      <c r="DU20" s="675"/>
      <c r="DV20" s="675"/>
      <c r="DW20" s="675"/>
      <c r="DX20" s="675"/>
      <c r="DY20" s="675">
        <v>3271</v>
      </c>
      <c r="DZ20" s="675"/>
      <c r="EA20" s="675"/>
      <c r="EB20" s="675"/>
      <c r="EC20" s="675"/>
      <c r="ED20" s="675"/>
      <c r="EE20" s="675"/>
      <c r="EF20" s="675"/>
      <c r="EG20" s="675"/>
      <c r="EH20" s="675"/>
      <c r="EI20" s="675"/>
      <c r="EJ20" s="675"/>
      <c r="EK20" s="675"/>
      <c r="EL20" s="675"/>
      <c r="EM20" s="675"/>
      <c r="EN20" s="675"/>
      <c r="EO20" s="675">
        <f>(AO20+DY20)*5*12</f>
        <v>1504740</v>
      </c>
      <c r="EP20" s="675"/>
      <c r="EQ20" s="675"/>
      <c r="ER20" s="675"/>
      <c r="ES20" s="675"/>
      <c r="ET20" s="675"/>
      <c r="EU20" s="675"/>
      <c r="EV20" s="675"/>
      <c r="EW20" s="675"/>
      <c r="EX20" s="675"/>
      <c r="EY20" s="675"/>
      <c r="EZ20" s="675"/>
      <c r="FA20" s="675"/>
      <c r="FB20" s="675"/>
      <c r="FC20" s="675"/>
      <c r="FD20" s="675"/>
      <c r="FE20" s="675"/>
    </row>
    <row r="21" spans="1:161" s="48" customFormat="1" ht="25.5" customHeight="1" x14ac:dyDescent="0.25">
      <c r="A21" s="703" t="s">
        <v>127</v>
      </c>
      <c r="B21" s="658"/>
      <c r="C21" s="658"/>
      <c r="D21" s="658"/>
      <c r="E21" s="658"/>
      <c r="F21" s="658"/>
      <c r="G21" s="658"/>
      <c r="H21" s="658"/>
      <c r="I21" s="658"/>
      <c r="J21" s="658"/>
      <c r="K21" s="658"/>
      <c r="L21" s="658"/>
      <c r="M21" s="658"/>
      <c r="N21" s="658"/>
      <c r="O21" s="658"/>
      <c r="P21" s="658"/>
      <c r="Q21" s="658"/>
      <c r="R21" s="658"/>
      <c r="S21" s="658"/>
      <c r="T21" s="658"/>
      <c r="U21" s="658"/>
      <c r="V21" s="658"/>
      <c r="W21" s="658"/>
      <c r="X21" s="659"/>
      <c r="Y21" s="645" t="s">
        <v>128</v>
      </c>
      <c r="Z21" s="645"/>
      <c r="AA21" s="645"/>
      <c r="AB21" s="645"/>
      <c r="AC21" s="645"/>
      <c r="AD21" s="645"/>
      <c r="AE21" s="645"/>
      <c r="AF21" s="645"/>
      <c r="AG21" s="645"/>
      <c r="AH21" s="645"/>
      <c r="AI21" s="645"/>
      <c r="AJ21" s="645"/>
      <c r="AK21" s="645"/>
      <c r="AL21" s="645"/>
      <c r="AM21" s="645"/>
      <c r="AN21" s="645"/>
      <c r="AO21" s="645"/>
      <c r="AP21" s="645"/>
      <c r="AQ21" s="645"/>
      <c r="AR21" s="645"/>
      <c r="AS21" s="645"/>
      <c r="AT21" s="645"/>
      <c r="AU21" s="645"/>
      <c r="AV21" s="645"/>
      <c r="AW21" s="645"/>
      <c r="AX21" s="645"/>
      <c r="AY21" s="645"/>
      <c r="AZ21" s="645"/>
      <c r="BA21" s="645"/>
      <c r="BB21" s="645"/>
      <c r="BC21" s="645"/>
      <c r="BD21" s="645"/>
      <c r="BE21" s="645"/>
      <c r="BF21" s="645" t="s">
        <v>128</v>
      </c>
      <c r="BG21" s="645"/>
      <c r="BH21" s="645"/>
      <c r="BI21" s="645"/>
      <c r="BJ21" s="645"/>
      <c r="BK21" s="645"/>
      <c r="BL21" s="645"/>
      <c r="BM21" s="645"/>
      <c r="BN21" s="645"/>
      <c r="BO21" s="645"/>
      <c r="BP21" s="645"/>
      <c r="BQ21" s="645"/>
      <c r="BR21" s="645"/>
      <c r="BS21" s="645"/>
      <c r="BT21" s="645"/>
      <c r="BU21" s="645"/>
      <c r="BV21" s="645"/>
      <c r="BW21" s="645"/>
      <c r="BX21" s="645" t="s">
        <v>128</v>
      </c>
      <c r="BY21" s="645"/>
      <c r="BZ21" s="645"/>
      <c r="CA21" s="645"/>
      <c r="CB21" s="645"/>
      <c r="CC21" s="645"/>
      <c r="CD21" s="645"/>
      <c r="CE21" s="645"/>
      <c r="CF21" s="645"/>
      <c r="CG21" s="645"/>
      <c r="CH21" s="645"/>
      <c r="CI21" s="645"/>
      <c r="CJ21" s="645"/>
      <c r="CK21" s="645"/>
      <c r="CL21" s="645"/>
      <c r="CM21" s="645"/>
      <c r="CN21" s="645"/>
      <c r="CO21" s="645"/>
      <c r="CP21" s="645"/>
      <c r="CQ21" s="645" t="s">
        <v>128</v>
      </c>
      <c r="CR21" s="645"/>
      <c r="CS21" s="645"/>
      <c r="CT21" s="645"/>
      <c r="CU21" s="645"/>
      <c r="CV21" s="645"/>
      <c r="CW21" s="645"/>
      <c r="CX21" s="645"/>
      <c r="CY21" s="645"/>
      <c r="CZ21" s="645"/>
      <c r="DA21" s="645"/>
      <c r="DB21" s="645"/>
      <c r="DC21" s="645"/>
      <c r="DD21" s="645"/>
      <c r="DE21" s="645"/>
      <c r="DF21" s="645"/>
      <c r="DG21" s="645"/>
      <c r="DH21" s="645"/>
      <c r="DI21" s="645" t="s">
        <v>128</v>
      </c>
      <c r="DJ21" s="645"/>
      <c r="DK21" s="645"/>
      <c r="DL21" s="645"/>
      <c r="DM21" s="645"/>
      <c r="DN21" s="645"/>
      <c r="DO21" s="645"/>
      <c r="DP21" s="645"/>
      <c r="DQ21" s="645"/>
      <c r="DR21" s="645"/>
      <c r="DS21" s="645"/>
      <c r="DT21" s="645"/>
      <c r="DU21" s="645"/>
      <c r="DV21" s="645"/>
      <c r="DW21" s="645"/>
      <c r="DX21" s="645"/>
      <c r="DY21" s="645" t="s">
        <v>128</v>
      </c>
      <c r="DZ21" s="645"/>
      <c r="EA21" s="645"/>
      <c r="EB21" s="645"/>
      <c r="EC21" s="645"/>
      <c r="ED21" s="645"/>
      <c r="EE21" s="645"/>
      <c r="EF21" s="645"/>
      <c r="EG21" s="645"/>
      <c r="EH21" s="645"/>
      <c r="EI21" s="645"/>
      <c r="EJ21" s="645"/>
      <c r="EK21" s="645"/>
      <c r="EL21" s="645"/>
      <c r="EM21" s="645"/>
      <c r="EN21" s="645"/>
      <c r="EO21" s="675">
        <v>37606071</v>
      </c>
      <c r="EP21" s="675"/>
      <c r="EQ21" s="675"/>
      <c r="ER21" s="675"/>
      <c r="ES21" s="675"/>
      <c r="ET21" s="675"/>
      <c r="EU21" s="675"/>
      <c r="EV21" s="675"/>
      <c r="EW21" s="675"/>
      <c r="EX21" s="675"/>
      <c r="EY21" s="675"/>
      <c r="EZ21" s="675"/>
      <c r="FA21" s="675"/>
      <c r="FB21" s="675"/>
      <c r="FC21" s="675"/>
      <c r="FD21" s="675"/>
      <c r="FE21" s="675"/>
    </row>
    <row r="22" spans="1:161" s="48" customFormat="1" ht="48.75" customHeight="1" x14ac:dyDescent="0.25">
      <c r="A22" s="646" t="s">
        <v>318</v>
      </c>
      <c r="B22" s="646"/>
      <c r="C22" s="646"/>
      <c r="D22" s="646"/>
      <c r="E22" s="646"/>
      <c r="F22" s="646"/>
      <c r="G22" s="741" t="s">
        <v>412</v>
      </c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645">
        <v>38</v>
      </c>
      <c r="Z22" s="645"/>
      <c r="AA22" s="645"/>
      <c r="AB22" s="645"/>
      <c r="AC22" s="645"/>
      <c r="AD22" s="645"/>
      <c r="AE22" s="645"/>
      <c r="AF22" s="645"/>
      <c r="AG22" s="645"/>
      <c r="AH22" s="645"/>
      <c r="AI22" s="645"/>
      <c r="AJ22" s="645"/>
      <c r="AK22" s="645"/>
      <c r="AL22" s="645"/>
      <c r="AM22" s="645"/>
      <c r="AN22" s="645"/>
      <c r="AO22" s="675">
        <v>5000</v>
      </c>
      <c r="AP22" s="675"/>
      <c r="AQ22" s="675"/>
      <c r="AR22" s="675"/>
      <c r="AS22" s="675"/>
      <c r="AT22" s="675"/>
      <c r="AU22" s="675"/>
      <c r="AV22" s="675"/>
      <c r="AW22" s="675"/>
      <c r="AX22" s="675"/>
      <c r="AY22" s="675"/>
      <c r="AZ22" s="675"/>
      <c r="BA22" s="675"/>
      <c r="BB22" s="675"/>
      <c r="BC22" s="675"/>
      <c r="BD22" s="675"/>
      <c r="BE22" s="675"/>
      <c r="BF22" s="675"/>
      <c r="BG22" s="675"/>
      <c r="BH22" s="675"/>
      <c r="BI22" s="675"/>
      <c r="BJ22" s="675"/>
      <c r="BK22" s="675"/>
      <c r="BL22" s="675"/>
      <c r="BM22" s="675"/>
      <c r="BN22" s="675"/>
      <c r="BO22" s="675"/>
      <c r="BP22" s="675"/>
      <c r="BQ22" s="675"/>
      <c r="BR22" s="675"/>
      <c r="BS22" s="675"/>
      <c r="BT22" s="675"/>
      <c r="BU22" s="675"/>
      <c r="BV22" s="675"/>
      <c r="BW22" s="675"/>
      <c r="BX22" s="675">
        <v>5000</v>
      </c>
      <c r="BY22" s="675"/>
      <c r="BZ22" s="675"/>
      <c r="CA22" s="675"/>
      <c r="CB22" s="675"/>
      <c r="CC22" s="675"/>
      <c r="CD22" s="675"/>
      <c r="CE22" s="675"/>
      <c r="CF22" s="675"/>
      <c r="CG22" s="675"/>
      <c r="CH22" s="675"/>
      <c r="CI22" s="675"/>
      <c r="CJ22" s="675"/>
      <c r="CK22" s="675"/>
      <c r="CL22" s="675"/>
      <c r="CM22" s="675"/>
      <c r="CN22" s="675"/>
      <c r="CO22" s="675"/>
      <c r="CP22" s="675"/>
      <c r="CQ22" s="675"/>
      <c r="CR22" s="675"/>
      <c r="CS22" s="675"/>
      <c r="CT22" s="675"/>
      <c r="CU22" s="675"/>
      <c r="CV22" s="675"/>
      <c r="CW22" s="675"/>
      <c r="CX22" s="675"/>
      <c r="CY22" s="675"/>
      <c r="CZ22" s="675"/>
      <c r="DA22" s="675"/>
      <c r="DB22" s="675"/>
      <c r="DC22" s="675"/>
      <c r="DD22" s="675"/>
      <c r="DE22" s="675"/>
      <c r="DF22" s="675"/>
      <c r="DG22" s="675"/>
      <c r="DH22" s="675"/>
      <c r="DI22" s="675"/>
      <c r="DJ22" s="675"/>
      <c r="DK22" s="675"/>
      <c r="DL22" s="675"/>
      <c r="DM22" s="675"/>
      <c r="DN22" s="675"/>
      <c r="DO22" s="675"/>
      <c r="DP22" s="675"/>
      <c r="DQ22" s="675"/>
      <c r="DR22" s="675"/>
      <c r="DS22" s="675"/>
      <c r="DT22" s="675"/>
      <c r="DU22" s="675"/>
      <c r="DV22" s="675"/>
      <c r="DW22" s="675"/>
      <c r="DX22" s="675"/>
      <c r="DY22" s="675">
        <v>750</v>
      </c>
      <c r="DZ22" s="675"/>
      <c r="EA22" s="675"/>
      <c r="EB22" s="675"/>
      <c r="EC22" s="675"/>
      <c r="ED22" s="675"/>
      <c r="EE22" s="675"/>
      <c r="EF22" s="675"/>
      <c r="EG22" s="675"/>
      <c r="EH22" s="675"/>
      <c r="EI22" s="675"/>
      <c r="EJ22" s="675"/>
      <c r="EK22" s="675"/>
      <c r="EL22" s="675"/>
      <c r="EM22" s="675"/>
      <c r="EN22" s="675"/>
      <c r="EO22" s="675">
        <v>27140000</v>
      </c>
      <c r="EP22" s="675"/>
      <c r="EQ22" s="675"/>
      <c r="ER22" s="675"/>
      <c r="ES22" s="675"/>
      <c r="ET22" s="675"/>
      <c r="EU22" s="675"/>
      <c r="EV22" s="675"/>
      <c r="EW22" s="675"/>
      <c r="EX22" s="675"/>
      <c r="EY22" s="675"/>
      <c r="EZ22" s="675"/>
      <c r="FA22" s="675"/>
      <c r="FB22" s="675"/>
      <c r="FC22" s="675"/>
      <c r="FD22" s="675"/>
      <c r="FE22" s="675"/>
    </row>
    <row r="23" spans="1:161" ht="44.25" customHeight="1" x14ac:dyDescent="0.2">
      <c r="A23" s="646" t="s">
        <v>325</v>
      </c>
      <c r="B23" s="646"/>
      <c r="C23" s="646"/>
      <c r="D23" s="646"/>
      <c r="E23" s="646"/>
      <c r="F23" s="646"/>
      <c r="G23" s="741" t="s">
        <v>460</v>
      </c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645">
        <v>2</v>
      </c>
      <c r="Z23" s="645"/>
      <c r="AA23" s="645"/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/>
      <c r="AN23" s="645"/>
      <c r="AO23" s="675">
        <v>15100</v>
      </c>
      <c r="AP23" s="675"/>
      <c r="AQ23" s="675"/>
      <c r="AR23" s="675"/>
      <c r="AS23" s="675"/>
      <c r="AT23" s="675"/>
      <c r="AU23" s="675"/>
      <c r="AV23" s="675"/>
      <c r="AW23" s="675"/>
      <c r="AX23" s="675"/>
      <c r="AY23" s="675"/>
      <c r="AZ23" s="675"/>
      <c r="BA23" s="675"/>
      <c r="BB23" s="675"/>
      <c r="BC23" s="675"/>
      <c r="BD23" s="675"/>
      <c r="BE23" s="675"/>
      <c r="BF23" s="675"/>
      <c r="BG23" s="675"/>
      <c r="BH23" s="675"/>
      <c r="BI23" s="675"/>
      <c r="BJ23" s="675"/>
      <c r="BK23" s="675"/>
      <c r="BL23" s="675"/>
      <c r="BM23" s="675"/>
      <c r="BN23" s="675"/>
      <c r="BO23" s="675"/>
      <c r="BP23" s="675"/>
      <c r="BQ23" s="675"/>
      <c r="BR23" s="675"/>
      <c r="BS23" s="675"/>
      <c r="BT23" s="675"/>
      <c r="BU23" s="675"/>
      <c r="BV23" s="675"/>
      <c r="BW23" s="675"/>
      <c r="BX23" s="675">
        <v>15100</v>
      </c>
      <c r="BY23" s="675"/>
      <c r="BZ23" s="675"/>
      <c r="CA23" s="675"/>
      <c r="CB23" s="675"/>
      <c r="CC23" s="675"/>
      <c r="CD23" s="675"/>
      <c r="CE23" s="675"/>
      <c r="CF23" s="675"/>
      <c r="CG23" s="675"/>
      <c r="CH23" s="675"/>
      <c r="CI23" s="675"/>
      <c r="CJ23" s="675"/>
      <c r="CK23" s="675"/>
      <c r="CL23" s="675"/>
      <c r="CM23" s="675"/>
      <c r="CN23" s="675"/>
      <c r="CO23" s="675"/>
      <c r="CP23" s="675"/>
      <c r="CQ23" s="675"/>
      <c r="CR23" s="675"/>
      <c r="CS23" s="675"/>
      <c r="CT23" s="675"/>
      <c r="CU23" s="675"/>
      <c r="CV23" s="675"/>
      <c r="CW23" s="675"/>
      <c r="CX23" s="675"/>
      <c r="CY23" s="675"/>
      <c r="CZ23" s="675"/>
      <c r="DA23" s="675"/>
      <c r="DB23" s="675"/>
      <c r="DC23" s="675"/>
      <c r="DD23" s="675"/>
      <c r="DE23" s="675"/>
      <c r="DF23" s="675"/>
      <c r="DG23" s="675"/>
      <c r="DH23" s="675"/>
      <c r="DI23" s="675"/>
      <c r="DJ23" s="675"/>
      <c r="DK23" s="675"/>
      <c r="DL23" s="675"/>
      <c r="DM23" s="675"/>
      <c r="DN23" s="675"/>
      <c r="DO23" s="675"/>
      <c r="DP23" s="675"/>
      <c r="DQ23" s="675"/>
      <c r="DR23" s="675"/>
      <c r="DS23" s="675"/>
      <c r="DT23" s="675"/>
      <c r="DU23" s="675"/>
      <c r="DV23" s="675"/>
      <c r="DW23" s="675"/>
      <c r="DX23" s="675"/>
      <c r="DY23" s="675">
        <v>2265</v>
      </c>
      <c r="DZ23" s="675"/>
      <c r="EA23" s="675"/>
      <c r="EB23" s="675"/>
      <c r="EC23" s="675"/>
      <c r="ED23" s="675"/>
      <c r="EE23" s="675"/>
      <c r="EF23" s="675"/>
      <c r="EG23" s="675"/>
      <c r="EH23" s="675"/>
      <c r="EI23" s="675"/>
      <c r="EJ23" s="675"/>
      <c r="EK23" s="675"/>
      <c r="EL23" s="675"/>
      <c r="EM23" s="675"/>
      <c r="EN23" s="675"/>
      <c r="EO23" s="675">
        <v>338364</v>
      </c>
      <c r="EP23" s="675"/>
      <c r="EQ23" s="675"/>
      <c r="ER23" s="675"/>
      <c r="ES23" s="675"/>
      <c r="ET23" s="675"/>
      <c r="EU23" s="675"/>
      <c r="EV23" s="675"/>
      <c r="EW23" s="675"/>
      <c r="EX23" s="675"/>
      <c r="EY23" s="675"/>
      <c r="EZ23" s="675"/>
      <c r="FA23" s="675"/>
      <c r="FB23" s="675"/>
      <c r="FC23" s="675"/>
      <c r="FD23" s="675"/>
      <c r="FE23" s="675"/>
    </row>
  </sheetData>
  <mergeCells count="88">
    <mergeCell ref="DA2:FE2"/>
    <mergeCell ref="A4:FE4"/>
    <mergeCell ref="A6:FE6"/>
    <mergeCell ref="X8:FE8"/>
    <mergeCell ref="A10:AO10"/>
    <mergeCell ref="AP10:FE10"/>
    <mergeCell ref="A12:FE12"/>
    <mergeCell ref="A14:F16"/>
    <mergeCell ref="G14:X16"/>
    <mergeCell ref="Y14:AN16"/>
    <mergeCell ref="AO14:DH14"/>
    <mergeCell ref="DI14:DX16"/>
    <mergeCell ref="DY14:EN16"/>
    <mergeCell ref="EO14:FE16"/>
    <mergeCell ref="AO15:BE16"/>
    <mergeCell ref="BF15:DH15"/>
    <mergeCell ref="BF16:BW16"/>
    <mergeCell ref="BX16:CP16"/>
    <mergeCell ref="CQ16:DH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7:FE17"/>
    <mergeCell ref="A18:F18"/>
    <mergeCell ref="G18:X18"/>
    <mergeCell ref="Y18:AN18"/>
    <mergeCell ref="AO18:BE18"/>
    <mergeCell ref="BF18:BW18"/>
    <mergeCell ref="A19:F19"/>
    <mergeCell ref="G19:X19"/>
    <mergeCell ref="Y19:AN19"/>
    <mergeCell ref="AO19:BE19"/>
    <mergeCell ref="BF19:BW19"/>
    <mergeCell ref="BX20:CP20"/>
    <mergeCell ref="CQ20:DH20"/>
    <mergeCell ref="DI18:DX18"/>
    <mergeCell ref="DY18:EN18"/>
    <mergeCell ref="EO18:FE18"/>
    <mergeCell ref="BX19:CP19"/>
    <mergeCell ref="CQ19:DH19"/>
    <mergeCell ref="BX18:CP18"/>
    <mergeCell ref="CQ18:DH18"/>
    <mergeCell ref="A20:F20"/>
    <mergeCell ref="G20:X20"/>
    <mergeCell ref="Y20:AN20"/>
    <mergeCell ref="AO20:BE20"/>
    <mergeCell ref="BF20:BW20"/>
    <mergeCell ref="CQ21:DH21"/>
    <mergeCell ref="DI21:DX21"/>
    <mergeCell ref="DI19:DX19"/>
    <mergeCell ref="DY19:EN19"/>
    <mergeCell ref="EO19:FE19"/>
    <mergeCell ref="DY21:EN21"/>
    <mergeCell ref="EO21:FE21"/>
    <mergeCell ref="DI20:DX20"/>
    <mergeCell ref="DY20:EN20"/>
    <mergeCell ref="EO20:FE20"/>
    <mergeCell ref="A21:X21"/>
    <mergeCell ref="Y21:AN21"/>
    <mergeCell ref="AO21:BE21"/>
    <mergeCell ref="BF21:BW21"/>
    <mergeCell ref="BX21:CP21"/>
    <mergeCell ref="A22:F22"/>
    <mergeCell ref="G22:X22"/>
    <mergeCell ref="Y22:AN22"/>
    <mergeCell ref="AO22:BE22"/>
    <mergeCell ref="BF22:BW22"/>
    <mergeCell ref="BX22:CP22"/>
    <mergeCell ref="CQ22:DH22"/>
    <mergeCell ref="DI22:DX22"/>
    <mergeCell ref="DY22:EN22"/>
    <mergeCell ref="EO22:FE22"/>
    <mergeCell ref="A23:F23"/>
    <mergeCell ref="G23:X23"/>
    <mergeCell ref="Y23:AN23"/>
    <mergeCell ref="AO23:BE23"/>
    <mergeCell ref="BF23:BW23"/>
    <mergeCell ref="BX23:CP23"/>
    <mergeCell ref="CQ23:DH23"/>
    <mergeCell ref="DI23:DX23"/>
    <mergeCell ref="DY23:EN23"/>
    <mergeCell ref="EO23:FE23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Титул. лист </vt:lpstr>
      <vt:lpstr>Раздел 1 </vt:lpstr>
      <vt:lpstr>Раздел 2</vt:lpstr>
      <vt:lpstr>1</vt:lpstr>
      <vt:lpstr>2</vt:lpstr>
      <vt:lpstr>3</vt:lpstr>
      <vt:lpstr>4 (2)</vt:lpstr>
      <vt:lpstr>4</vt:lpstr>
      <vt:lpstr>5</vt:lpstr>
      <vt:lpstr>6</vt:lpstr>
      <vt:lpstr>7</vt:lpstr>
      <vt:lpstr>6 (2)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2024-10-29T08:23:44Z</dcterms:modified>
</cp:coreProperties>
</file>